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0" yWindow="270" windowWidth="17070" windowHeight="9090" tabRatio="643"/>
  </bookViews>
  <sheets>
    <sheet name="Tabellenverzeichnis" sheetId="1" r:id="rId1"/>
    <sheet name="Tab A1-3A" sheetId="2" r:id="rId2"/>
    <sheet name="Tab A1-4A" sheetId="3" r:id="rId3"/>
    <sheet name="Tab A1-5A" sheetId="4" r:id="rId4"/>
    <sheet name="Tab A1-6A" sheetId="5" r:id="rId5"/>
    <sheet name="Tab A1-7A" sheetId="6" r:id="rId6"/>
    <sheet name="Tab A1-8A" sheetId="7" r:id="rId7"/>
    <sheet name="Tab A1-9A" sheetId="8" r:id="rId8"/>
    <sheet name="Tab A1-10A" sheetId="9" r:id="rId9"/>
    <sheet name="Tab A1-11A" sheetId="10" r:id="rId10"/>
    <sheet name="Tab A1-12A" sheetId="11" r:id="rId11"/>
    <sheet name="Tab A1-13A" sheetId="12" r:id="rId12"/>
    <sheet name="Tab A1-14A" sheetId="13" r:id="rId13"/>
    <sheet name="Tab A2-1A" sheetId="14" r:id="rId14"/>
    <sheet name="Tab A2-2A" sheetId="15" r:id="rId15"/>
    <sheet name="Tab A2-3A" sheetId="16" r:id="rId16"/>
    <sheet name="Tab A2-4A" sheetId="17" r:id="rId17"/>
    <sheet name="Tab A2-5A" sheetId="18" r:id="rId18"/>
    <sheet name="Tab A2-6A" sheetId="19" r:id="rId19"/>
    <sheet name="Tab A2-7A" sheetId="20" r:id="rId20"/>
    <sheet name="Tab A2-8A" sheetId="21" r:id="rId21"/>
    <sheet name="Tab A2-9A" sheetId="22" r:id="rId22"/>
    <sheet name="Tab A2-10A" sheetId="23" r:id="rId23"/>
    <sheet name="Tab A2-11A" sheetId="24" r:id="rId24"/>
    <sheet name="Tab A4-2A" sheetId="25" r:id="rId25"/>
    <sheet name="Tab A4-3A" sheetId="26" r:id="rId26"/>
    <sheet name="Tab A4-4A" sheetId="27" r:id="rId27"/>
    <sheet name="Tab. B1-1A" sheetId="28" r:id="rId28"/>
    <sheet name="Tab. B1-2A" sheetId="29" r:id="rId29"/>
    <sheet name="Tab. B1-3A" sheetId="30" r:id="rId30"/>
    <sheet name="Tab. B1-4A" sheetId="31" r:id="rId31"/>
    <sheet name="Tab. B1-5A" sheetId="32" r:id="rId32"/>
    <sheet name="Tab. B1-6A" sheetId="33" r:id="rId33"/>
    <sheet name="Tab. B1-7A" sheetId="34" r:id="rId34"/>
    <sheet name="Tab. B1-8A" sheetId="35" r:id="rId35"/>
    <sheet name="Tab. B1-9A" sheetId="36" r:id="rId36"/>
    <sheet name="Tab. B1-10A" sheetId="37" r:id="rId37"/>
    <sheet name="Tab. B1-11A" sheetId="38" r:id="rId38"/>
    <sheet name="Tab. B1-12A" sheetId="39" r:id="rId39"/>
    <sheet name="Tab. B2-7A" sheetId="40" r:id="rId40"/>
    <sheet name="Tab. B2-8A" sheetId="41" r:id="rId41"/>
    <sheet name="Tab. B2-9A" sheetId="42" r:id="rId42"/>
    <sheet name="Tab. B2-10A" sheetId="43" r:id="rId43"/>
    <sheet name="Tab. B2-11A" sheetId="44" r:id="rId44"/>
    <sheet name="Tab C1-4A" sheetId="45" r:id="rId45"/>
    <sheet name="Tab C1-5A" sheetId="49" r:id="rId46"/>
    <sheet name="Tab C1-6A" sheetId="50" r:id="rId47"/>
    <sheet name="Tab C1-7A" sheetId="51" r:id="rId48"/>
    <sheet name="Tab. C2-2A" sheetId="52" r:id="rId49"/>
    <sheet name="Tab. C2-3A" sheetId="53" r:id="rId50"/>
    <sheet name="Tab. C2-4A" sheetId="54" r:id="rId51"/>
    <sheet name="Tab. C2-5A" sheetId="55" r:id="rId52"/>
    <sheet name="Tab. C3-1A" sheetId="56" r:id="rId53"/>
    <sheet name="Tab. C3-2A" sheetId="57" r:id="rId54"/>
    <sheet name="Tab. C4-8A" sheetId="58" r:id="rId55"/>
    <sheet name="Tab. C4-9A" sheetId="59" r:id="rId56"/>
    <sheet name="Tab. C4-10A" sheetId="60" r:id="rId57"/>
    <sheet name="Tab. C4-11A" sheetId="61" r:id="rId58"/>
    <sheet name="Tab. C4-12A" sheetId="62" r:id="rId59"/>
    <sheet name="Tab C5-3A" sheetId="64" r:id="rId60"/>
    <sheet name="Tab. D1-5A" sheetId="65" r:id="rId61"/>
    <sheet name="Tab. D1-6A" sheetId="66" r:id="rId62"/>
    <sheet name="Tab. D1-7A" sheetId="67" r:id="rId63"/>
    <sheet name="Tab. D1-8A" sheetId="68" r:id="rId64"/>
    <sheet name="Tab. D1-9A" sheetId="69" r:id="rId65"/>
    <sheet name="Tab. D1-10A" sheetId="70" r:id="rId66"/>
    <sheet name="Tab. D2-1A" sheetId="71" r:id="rId67"/>
    <sheet name="Tab. D2-2A" sheetId="72" r:id="rId68"/>
    <sheet name="Tab. D2-3A" sheetId="73" r:id="rId69"/>
    <sheet name="Tab. D2-4A" sheetId="74" r:id="rId70"/>
    <sheet name="Tab. D2-5A" sheetId="75" r:id="rId71"/>
    <sheet name="Tab. D2-6A" sheetId="76" r:id="rId72"/>
    <sheet name="Tab. D2-7A" sheetId="77" r:id="rId73"/>
    <sheet name="Tab. D2-8A" sheetId="78" r:id="rId74"/>
    <sheet name="Tab. D2-9A" sheetId="79" r:id="rId75"/>
    <sheet name="Tab. D2-10A" sheetId="80" r:id="rId76"/>
    <sheet name="Tab. D3-1A " sheetId="81" r:id="rId77"/>
    <sheet name="Tab. D3-2A" sheetId="82" r:id="rId78"/>
    <sheet name="Tab. D3-3A" sheetId="83" r:id="rId79"/>
    <sheet name="Tab. D3-4A" sheetId="84" r:id="rId80"/>
    <sheet name="Tab. D3-5A" sheetId="85" r:id="rId81"/>
    <sheet name="Tab. D3-6A" sheetId="86" r:id="rId82"/>
    <sheet name="Tab.D3-7A" sheetId="87" r:id="rId83"/>
    <sheet name="Tab. D3-8A" sheetId="88" r:id="rId84"/>
    <sheet name="Tab. D3-9A" sheetId="89" r:id="rId85"/>
    <sheet name="Tab. D3-10A" sheetId="90" r:id="rId86"/>
    <sheet name="Tab. D3-11A" sheetId="91" r:id="rId87"/>
    <sheet name="Tab E2-1A" sheetId="93" r:id="rId88"/>
    <sheet name="Tab E3-1A" sheetId="92" r:id="rId89"/>
    <sheet name="Tab. F1-3A" sheetId="94" r:id="rId90"/>
    <sheet name="Tab. F1-4A" sheetId="95" r:id="rId91"/>
    <sheet name="Tab. F1-5A" sheetId="96" r:id="rId92"/>
    <sheet name="Tab. F1-6A" sheetId="97" r:id="rId93"/>
    <sheet name="Tab. F1-7A" sheetId="98" r:id="rId94"/>
    <sheet name="Tab. F1-8A" sheetId="99" r:id="rId95"/>
    <sheet name="Tab. F1-9A" sheetId="100" r:id="rId96"/>
    <sheet name="Tab. F1-10A" sheetId="101" r:id="rId97"/>
    <sheet name="Tab. F1-11A" sheetId="102" r:id="rId98"/>
    <sheet name="Tab. F1-12A" sheetId="103" r:id="rId99"/>
    <sheet name="Tab. F1-13A" sheetId="104" r:id="rId100"/>
    <sheet name="Tab. F1-14A" sheetId="105" r:id="rId101"/>
    <sheet name="Tab. F1-15A" sheetId="106" r:id="rId102"/>
    <sheet name="Tab. F1-16A" sheetId="107" r:id="rId103"/>
    <sheet name="Tab. F1-17A" sheetId="108" r:id="rId104"/>
    <sheet name="Tab. F1-18A" sheetId="109" r:id="rId105"/>
    <sheet name="Tab. F1-19A" sheetId="110" r:id="rId106"/>
    <sheet name="Tab. F1-20A" sheetId="111" r:id="rId107"/>
    <sheet name="Tab. F1-21A" sheetId="112" r:id="rId108"/>
    <sheet name="Tab. F1-22A" sheetId="113" r:id="rId109"/>
    <sheet name="Tab. F1-23A" sheetId="114" r:id="rId110"/>
    <sheet name="Tab F2-3A" sheetId="115" r:id="rId111"/>
    <sheet name="Tab F2-4A" sheetId="116" r:id="rId112"/>
    <sheet name="Tab F2-5A" sheetId="117" r:id="rId113"/>
    <sheet name="Tab. F2-6A" sheetId="118" r:id="rId114"/>
    <sheet name="Tab. F2-7A" sheetId="119" r:id="rId115"/>
    <sheet name="Tab. F2-8A" sheetId="120" r:id="rId116"/>
    <sheet name="Tab. F2-9A" sheetId="121" r:id="rId117"/>
    <sheet name="Tab. F2-10A" sheetId="122" r:id="rId118"/>
    <sheet name="Tab. F2-11A" sheetId="129" r:id="rId119"/>
    <sheet name="Tab. F2-12A" sheetId="123" r:id="rId120"/>
    <sheet name="Tab F2-13A" sheetId="124" r:id="rId121"/>
    <sheet name="Tab F2-14A" sheetId="125" r:id="rId122"/>
    <sheet name="Tab F2-15A" sheetId="126" r:id="rId123"/>
    <sheet name="Tab F2-16A" sheetId="127" r:id="rId124"/>
    <sheet name="Tab F2-17A" sheetId="128" r:id="rId125"/>
    <sheet name="Tab G1-1A" sheetId="130" r:id="rId126"/>
    <sheet name="Tab G1-2A" sheetId="131" r:id="rId127"/>
    <sheet name="Tab G1-3A" sheetId="133" r:id="rId128"/>
  </sheets>
  <externalReferences>
    <externalReference r:id="rId129"/>
  </externalReferences>
  <definedNames>
    <definedName name="_xlnm._FilterDatabase" localSheetId="42" hidden="1">'Tab. B2-10A'!$A$2:$P$42</definedName>
    <definedName name="_xlnm._FilterDatabase" localSheetId="40" hidden="1">'Tab. B2-8A'!$A$2:$P$42</definedName>
    <definedName name="_xlnm._FilterDatabase" localSheetId="54" hidden="1">'Tab. C4-8A'!$A$6:$S$133</definedName>
    <definedName name="_ftn1" localSheetId="6">'Tab A1-8A'!$A$47</definedName>
    <definedName name="_ftnref1" localSheetId="6">'Tab A1-8A'!$H$2</definedName>
    <definedName name="_Ref289329093" localSheetId="27">'Tab. B1-1A'!$A$1</definedName>
    <definedName name="_Ref289329110" localSheetId="27">'Tab. B1-1A'!$A$15</definedName>
    <definedName name="_Ref289335362" localSheetId="29">'Tab. B1-3A'!$A$1</definedName>
    <definedName name="_Ref289335376" localSheetId="29">'Tab. B1-4A'!$A$1</definedName>
    <definedName name="_Ref289335851" localSheetId="31">'Tab. B1-5A'!$A$1</definedName>
    <definedName name="_Ref289337671" localSheetId="32">'Tab. B1-6A'!$A$1</definedName>
    <definedName name="_Ref289337812" localSheetId="32">'Tab. B1-7A'!$A$1</definedName>
    <definedName name="_Ref289361603" localSheetId="34">'Tab. B1-8A'!$A$1</definedName>
    <definedName name="_Ref289361773" localSheetId="34">'Tab. B1-9A'!$A$1</definedName>
    <definedName name="_Ref289363944" localSheetId="36">'Tab. B1-10A'!$A$1</definedName>
    <definedName name="_Ref289410005" localSheetId="38">'Tab. B1-12A'!$A$1</definedName>
    <definedName name="DM">1.95583</definedName>
    <definedName name="_xlnm.Print_Titles" localSheetId="99">'Tab. F1-13A'!$1:$2</definedName>
    <definedName name="EUR">1</definedName>
    <definedName name="OLE_LINK1" localSheetId="0">Tabellenverzeichnis!$D$52</definedName>
    <definedName name="Tab._B1_1A__Kinder_unter_3_Jahre_in_öffentlich_geförderter_Kindertagespflege_und_in_Kindertageseinrichtungen_im_Freiburg_i.Br._2006_2012_sowie_Plätze_für_unter_3_Jährige_Ende_2002__Anzahl__in">'Tab. B1-1A'!$A$1</definedName>
    <definedName name="Z_9CA68ABA_C7BA_4E64_96EE_1D97745C1F44_.wvu.FilterData" localSheetId="42" hidden="1">'Tab. B2-10A'!$A$2:$P$42</definedName>
    <definedName name="Z_9CA68ABA_C7BA_4E64_96EE_1D97745C1F44_.wvu.FilterData" localSheetId="40" hidden="1">'Tab. B2-8A'!$A$2:$P$42</definedName>
    <definedName name="Z_9CA68ABA_C7BA_4E64_96EE_1D97745C1F44_.wvu.Rows" localSheetId="29" hidden="1">'Tab. B1-3A'!$17:$17</definedName>
    <definedName name="Zeit1_Jahr">OFFSET([1]Zeitreihen!$A:$A,7,0,COUNT([1]Zeitreihen!$A:$A))</definedName>
    <definedName name="Zeit1_S18">OFFSET([1]Zeitreihen!$R:$R,7,0,COUNT([1]Zeitreihen!$A:$A))</definedName>
    <definedName name="Zeit1_S5">OFFSET([1]Zeitreihen!$E:$E,7,0,COUNT([1]Zeitreihen!$A:$A))</definedName>
    <definedName name="Zeit1_S55">OFFSET([1]Zeitreihen!$BC:$BC,7,0,COUNT([1]Zeitreihen!$A:$A))</definedName>
    <definedName name="Zeit1_S56">OFFSET([1]Zeitreihen!$BD:$BD,7,0,COUNT([1]Zeitreihen!$A:$A))</definedName>
    <definedName name="Zeit1_S57">OFFSET([1]Zeitreihen!$BE:$BE,7,0,COUNT([1]Zeitreihen!$A:$A))</definedName>
    <definedName name="Zeit1_S9">OFFSET([1]Zeitreihen!$I:$I,7,0,COUNT([1]Zeitreihen!$A:$A))</definedName>
    <definedName name="Zeit2_S26">OFFSET([1]Zeitreihen!$Z:$Z,7,0,COUNT([1]Zeitreihen!$A:$A))</definedName>
    <definedName name="Zeit2_S28">OFFSET([1]Zeitreihen!$AB:$AB,7,0,COUNT([1]Zeitreihen!$A:$A))</definedName>
    <definedName name="Zeit2_S30">OFFSET([1]Zeitreihen!$AD:$AD,7,0,COUNT([1]Zeitreihen!$A:$A))</definedName>
    <definedName name="Zeit2_S32">OFFSET([1]Zeitreihen!$AF:$AF,7,0,COUNT([1]Zeitreihen!$A:$A))</definedName>
    <definedName name="Zeit2_S34">OFFSET([1]Zeitreihen!$AH:$AH,7,0,COUNT([1]Zeitreihen!$A:$A))</definedName>
    <definedName name="Zeit2_S36">OFFSET([1]Zeitreihen!$AJ:$AJ,7,0,COUNT([1]Zeitreihen!$A:$A))</definedName>
  </definedNames>
  <calcPr calcId="145621" concurrentCalc="0"/>
  <customWorkbookViews>
    <customWorkbookView name="Claus Döbert - Persönliche Ansicht" guid="{9CA68ABA-C7BA-4E64-96EE-1D97745C1F44}" mergeInterval="0" personalView="1" maximized="1" windowWidth="1521" windowHeight="787" tabRatio="643" activeSheetId="48"/>
  </customWorkbookViews>
</workbook>
</file>

<file path=xl/calcChain.xml><?xml version="1.0" encoding="utf-8"?>
<calcChain xmlns="http://schemas.openxmlformats.org/spreadsheetml/2006/main">
  <c r="D31" i="131" l="1"/>
  <c r="D30" i="131"/>
  <c r="D29" i="131"/>
  <c r="D28" i="131"/>
  <c r="D27" i="131"/>
  <c r="D26" i="131"/>
  <c r="D25" i="131"/>
  <c r="D24" i="131"/>
  <c r="D23" i="131"/>
  <c r="D22" i="131"/>
  <c r="D21" i="131"/>
  <c r="D20" i="131"/>
  <c r="D19" i="131"/>
  <c r="D18" i="131"/>
  <c r="D17" i="131"/>
  <c r="D16" i="131"/>
  <c r="D15" i="131"/>
  <c r="D14" i="131"/>
  <c r="D13" i="131"/>
  <c r="D12" i="131"/>
  <c r="D11" i="131"/>
  <c r="D10" i="131"/>
  <c r="D9" i="131"/>
  <c r="D8" i="131"/>
  <c r="D7" i="131"/>
  <c r="D6" i="131"/>
  <c r="D5" i="131"/>
  <c r="D4" i="131"/>
  <c r="D6" i="129"/>
  <c r="D5" i="129"/>
  <c r="D4" i="129"/>
  <c r="E10" i="91"/>
  <c r="M17" i="91"/>
  <c r="D10" i="91"/>
  <c r="L17" i="91"/>
  <c r="C10" i="91"/>
  <c r="K17" i="91"/>
  <c r="B10" i="91"/>
  <c r="J17" i="91"/>
  <c r="I17" i="91"/>
  <c r="H17" i="91"/>
  <c r="G17" i="91"/>
  <c r="F17" i="91"/>
  <c r="E17" i="91"/>
  <c r="D17" i="91"/>
  <c r="C17" i="91"/>
  <c r="E9" i="91"/>
  <c r="M16" i="91"/>
  <c r="D9" i="91"/>
  <c r="L16" i="91"/>
  <c r="C9" i="91"/>
  <c r="K16" i="91"/>
  <c r="B9" i="91"/>
  <c r="J16" i="91"/>
  <c r="I16" i="91"/>
  <c r="H16" i="91"/>
  <c r="G16" i="91"/>
  <c r="F16" i="91"/>
  <c r="E16" i="91"/>
  <c r="D16" i="91"/>
  <c r="C16" i="91"/>
  <c r="E8" i="91"/>
  <c r="M15" i="91"/>
  <c r="D8" i="91"/>
  <c r="L15" i="91"/>
  <c r="C8" i="91"/>
  <c r="K15" i="91"/>
  <c r="B8" i="91"/>
  <c r="J15" i="91"/>
  <c r="I15" i="91"/>
  <c r="H15" i="91"/>
  <c r="G15" i="91"/>
  <c r="F15" i="91"/>
  <c r="E15" i="91"/>
  <c r="D15" i="91"/>
  <c r="C15" i="91"/>
  <c r="E7" i="91"/>
  <c r="M14" i="91"/>
  <c r="D7" i="91"/>
  <c r="L14" i="91"/>
  <c r="C7" i="91"/>
  <c r="K14" i="91"/>
  <c r="B7" i="91"/>
  <c r="J14" i="91"/>
  <c r="I14" i="91"/>
  <c r="H14" i="91"/>
  <c r="G14" i="91"/>
  <c r="F14" i="91"/>
  <c r="E14" i="91"/>
  <c r="D14" i="91"/>
  <c r="C14" i="91"/>
  <c r="E6" i="91"/>
  <c r="M13" i="91"/>
  <c r="D6" i="91"/>
  <c r="L13" i="91"/>
  <c r="C6" i="91"/>
  <c r="K13" i="91"/>
  <c r="B6" i="91"/>
  <c r="J13" i="91"/>
  <c r="I13" i="91"/>
  <c r="H13" i="91"/>
  <c r="G13" i="91"/>
  <c r="F13" i="91"/>
  <c r="E13" i="91"/>
  <c r="D13" i="91"/>
  <c r="C13" i="91"/>
  <c r="E5" i="91"/>
  <c r="M12" i="91"/>
  <c r="D5" i="91"/>
  <c r="L12" i="91"/>
  <c r="C5" i="91"/>
  <c r="K12" i="91"/>
  <c r="B5" i="91"/>
  <c r="J12" i="91"/>
  <c r="I12" i="91"/>
  <c r="H12" i="91"/>
  <c r="G12" i="91"/>
  <c r="F12" i="91"/>
  <c r="E12" i="91"/>
  <c r="D12" i="91"/>
  <c r="C12" i="91"/>
  <c r="E10" i="90"/>
  <c r="M17" i="90"/>
  <c r="D10" i="90"/>
  <c r="L17" i="90"/>
  <c r="C10" i="90"/>
  <c r="K17" i="90"/>
  <c r="B10" i="90"/>
  <c r="J17" i="90"/>
  <c r="I17" i="90"/>
  <c r="H17" i="90"/>
  <c r="G17" i="90"/>
  <c r="F17" i="90"/>
  <c r="E17" i="90"/>
  <c r="D17" i="90"/>
  <c r="C17" i="90"/>
  <c r="E9" i="90"/>
  <c r="M16" i="90"/>
  <c r="D9" i="90"/>
  <c r="L16" i="90"/>
  <c r="C9" i="90"/>
  <c r="K16" i="90"/>
  <c r="B9" i="90"/>
  <c r="J16" i="90"/>
  <c r="I16" i="90"/>
  <c r="H16" i="90"/>
  <c r="G16" i="90"/>
  <c r="F16" i="90"/>
  <c r="E16" i="90"/>
  <c r="D16" i="90"/>
  <c r="C16" i="90"/>
  <c r="E8" i="90"/>
  <c r="M15" i="90"/>
  <c r="D8" i="90"/>
  <c r="L15" i="90"/>
  <c r="C8" i="90"/>
  <c r="K15" i="90"/>
  <c r="B8" i="90"/>
  <c r="J15" i="90"/>
  <c r="I15" i="90"/>
  <c r="H15" i="90"/>
  <c r="G15" i="90"/>
  <c r="F15" i="90"/>
  <c r="E15" i="90"/>
  <c r="D15" i="90"/>
  <c r="C15" i="90"/>
  <c r="E7" i="90"/>
  <c r="M14" i="90"/>
  <c r="D7" i="90"/>
  <c r="L14" i="90"/>
  <c r="C7" i="90"/>
  <c r="K14" i="90"/>
  <c r="B7" i="90"/>
  <c r="J14" i="90"/>
  <c r="I14" i="90"/>
  <c r="H14" i="90"/>
  <c r="G14" i="90"/>
  <c r="F14" i="90"/>
  <c r="E14" i="90"/>
  <c r="D14" i="90"/>
  <c r="C14" i="90"/>
  <c r="E6" i="90"/>
  <c r="M13" i="90"/>
  <c r="D6" i="90"/>
  <c r="L13" i="90"/>
  <c r="C6" i="90"/>
  <c r="K13" i="90"/>
  <c r="B6" i="90"/>
  <c r="J13" i="90"/>
  <c r="I13" i="90"/>
  <c r="H13" i="90"/>
  <c r="G13" i="90"/>
  <c r="F13" i="90"/>
  <c r="E13" i="90"/>
  <c r="D13" i="90"/>
  <c r="C13" i="90"/>
  <c r="E5" i="90"/>
  <c r="M12" i="90"/>
  <c r="D5" i="90"/>
  <c r="L12" i="90"/>
  <c r="C5" i="90"/>
  <c r="K12" i="90"/>
  <c r="B5" i="90"/>
  <c r="J12" i="90"/>
  <c r="I12" i="90"/>
  <c r="H12" i="90"/>
  <c r="G12" i="90"/>
  <c r="F12" i="90"/>
  <c r="E12" i="90"/>
  <c r="D12" i="90"/>
  <c r="C12" i="90"/>
  <c r="D10" i="89"/>
  <c r="L17" i="89"/>
  <c r="C10" i="89"/>
  <c r="K17" i="89"/>
  <c r="B10" i="89"/>
  <c r="J17" i="89"/>
  <c r="H17" i="89"/>
  <c r="G17" i="89"/>
  <c r="F17" i="89"/>
  <c r="E10" i="89"/>
  <c r="E17" i="89"/>
  <c r="D17" i="89"/>
  <c r="C17" i="89"/>
  <c r="D9" i="89"/>
  <c r="L16" i="89"/>
  <c r="C9" i="89"/>
  <c r="K16" i="89"/>
  <c r="B9" i="89"/>
  <c r="J16" i="89"/>
  <c r="H16" i="89"/>
  <c r="G16" i="89"/>
  <c r="F16" i="89"/>
  <c r="D16" i="89"/>
  <c r="C16" i="89"/>
  <c r="D8" i="89"/>
  <c r="L15" i="89"/>
  <c r="C8" i="89"/>
  <c r="K15" i="89"/>
  <c r="B8" i="89"/>
  <c r="J15" i="89"/>
  <c r="H15" i="89"/>
  <c r="G15" i="89"/>
  <c r="F15" i="89"/>
  <c r="E8" i="89"/>
  <c r="E15" i="89"/>
  <c r="D15" i="89"/>
  <c r="C15" i="89"/>
  <c r="D7" i="89"/>
  <c r="L14" i="89"/>
  <c r="C7" i="89"/>
  <c r="K14" i="89"/>
  <c r="B7" i="89"/>
  <c r="J14" i="89"/>
  <c r="H14" i="89"/>
  <c r="G14" i="89"/>
  <c r="F14" i="89"/>
  <c r="D14" i="89"/>
  <c r="C14" i="89"/>
  <c r="D6" i="89"/>
  <c r="L13" i="89"/>
  <c r="C6" i="89"/>
  <c r="K13" i="89"/>
  <c r="B6" i="89"/>
  <c r="J13" i="89"/>
  <c r="H13" i="89"/>
  <c r="G13" i="89"/>
  <c r="F13" i="89"/>
  <c r="E6" i="89"/>
  <c r="E13" i="89"/>
  <c r="D13" i="89"/>
  <c r="C13" i="89"/>
  <c r="D5" i="89"/>
  <c r="L12" i="89"/>
  <c r="C5" i="89"/>
  <c r="K12" i="89"/>
  <c r="B5" i="89"/>
  <c r="J12" i="89"/>
  <c r="H12" i="89"/>
  <c r="G12" i="89"/>
  <c r="F12" i="89"/>
  <c r="D12" i="89"/>
  <c r="C12" i="89"/>
  <c r="E9" i="88"/>
  <c r="M15" i="88"/>
  <c r="D9" i="88"/>
  <c r="L15" i="88"/>
  <c r="C9" i="88"/>
  <c r="K15" i="88"/>
  <c r="B9" i="88"/>
  <c r="J15" i="88"/>
  <c r="I15" i="88"/>
  <c r="H15" i="88"/>
  <c r="G15" i="88"/>
  <c r="F15" i="88"/>
  <c r="E15" i="88"/>
  <c r="D15" i="88"/>
  <c r="C15" i="88"/>
  <c r="E8" i="88"/>
  <c r="M14" i="88"/>
  <c r="D8" i="88"/>
  <c r="L14" i="88"/>
  <c r="C8" i="88"/>
  <c r="K14" i="88"/>
  <c r="B8" i="88"/>
  <c r="J14" i="88"/>
  <c r="I14" i="88"/>
  <c r="H14" i="88"/>
  <c r="G14" i="88"/>
  <c r="F14" i="88"/>
  <c r="E14" i="88"/>
  <c r="D14" i="88"/>
  <c r="C14" i="88"/>
  <c r="E7" i="88"/>
  <c r="M13" i="88"/>
  <c r="D7" i="88"/>
  <c r="L13" i="88"/>
  <c r="C7" i="88"/>
  <c r="K13" i="88"/>
  <c r="B7" i="88"/>
  <c r="J13" i="88"/>
  <c r="I13" i="88"/>
  <c r="H13" i="88"/>
  <c r="G13" i="88"/>
  <c r="F13" i="88"/>
  <c r="E13" i="88"/>
  <c r="D13" i="88"/>
  <c r="C13" i="88"/>
  <c r="E6" i="88"/>
  <c r="M12" i="88"/>
  <c r="D6" i="88"/>
  <c r="L12" i="88"/>
  <c r="C6" i="88"/>
  <c r="K12" i="88"/>
  <c r="B6" i="88"/>
  <c r="J12" i="88"/>
  <c r="I12" i="88"/>
  <c r="H12" i="88"/>
  <c r="G12" i="88"/>
  <c r="F12" i="88"/>
  <c r="E12" i="88"/>
  <c r="D12" i="88"/>
  <c r="C12" i="88"/>
  <c r="E5" i="88"/>
  <c r="M11" i="88"/>
  <c r="D5" i="88"/>
  <c r="L11" i="88"/>
  <c r="C5" i="88"/>
  <c r="K11" i="88"/>
  <c r="B5" i="88"/>
  <c r="J11" i="88"/>
  <c r="I11" i="88"/>
  <c r="H11" i="88"/>
  <c r="G11" i="88"/>
  <c r="F11" i="88"/>
  <c r="E11" i="88"/>
  <c r="D11" i="88"/>
  <c r="C11" i="88"/>
  <c r="E10" i="87"/>
  <c r="M17" i="87"/>
  <c r="L17" i="87"/>
  <c r="K17" i="87"/>
  <c r="J17" i="87"/>
  <c r="I17" i="87"/>
  <c r="E17" i="87"/>
  <c r="D17" i="87"/>
  <c r="C17" i="87"/>
  <c r="E9" i="87"/>
  <c r="M16" i="87"/>
  <c r="L16" i="87"/>
  <c r="K16" i="87"/>
  <c r="J16" i="87"/>
  <c r="I16" i="87"/>
  <c r="E16" i="87"/>
  <c r="D16" i="87"/>
  <c r="C16" i="87"/>
  <c r="E8" i="87"/>
  <c r="M15" i="87"/>
  <c r="L15" i="87"/>
  <c r="K15" i="87"/>
  <c r="J15" i="87"/>
  <c r="I15" i="87"/>
  <c r="E15" i="87"/>
  <c r="D15" i="87"/>
  <c r="C15" i="87"/>
  <c r="E7" i="87"/>
  <c r="M14" i="87"/>
  <c r="L14" i="87"/>
  <c r="K14" i="87"/>
  <c r="J14" i="87"/>
  <c r="I14" i="87"/>
  <c r="E14" i="87"/>
  <c r="D14" i="87"/>
  <c r="C14" i="87"/>
  <c r="E6" i="87"/>
  <c r="M13" i="87"/>
  <c r="L13" i="87"/>
  <c r="K13" i="87"/>
  <c r="J13" i="87"/>
  <c r="I13" i="87"/>
  <c r="E13" i="87"/>
  <c r="D13" i="87"/>
  <c r="C13" i="87"/>
  <c r="E5" i="87"/>
  <c r="M12" i="87"/>
  <c r="D5" i="87"/>
  <c r="L12" i="87"/>
  <c r="C5" i="87"/>
  <c r="K12" i="87"/>
  <c r="B5" i="87"/>
  <c r="J12" i="87"/>
  <c r="I12" i="87"/>
  <c r="H12" i="87"/>
  <c r="G12" i="87"/>
  <c r="F12" i="87"/>
  <c r="E12" i="87"/>
  <c r="D12" i="87"/>
  <c r="C12" i="87"/>
  <c r="E10" i="86"/>
  <c r="M17" i="86"/>
  <c r="I17" i="86"/>
  <c r="B10" i="86"/>
  <c r="E17" i="86"/>
  <c r="E9" i="86"/>
  <c r="M16" i="86"/>
  <c r="I16" i="86"/>
  <c r="B9" i="86"/>
  <c r="E16" i="86"/>
  <c r="E8" i="86"/>
  <c r="M15" i="86"/>
  <c r="I15" i="86"/>
  <c r="B8" i="86"/>
  <c r="E15" i="86"/>
  <c r="E7" i="86"/>
  <c r="M14" i="86"/>
  <c r="I14" i="86"/>
  <c r="B7" i="86"/>
  <c r="E14" i="86"/>
  <c r="E6" i="86"/>
  <c r="M13" i="86"/>
  <c r="I13" i="86"/>
  <c r="B6" i="86"/>
  <c r="E13" i="86"/>
  <c r="E5" i="86"/>
  <c r="M12" i="86"/>
  <c r="I12" i="86"/>
  <c r="B5" i="86"/>
  <c r="E12" i="86"/>
  <c r="C10" i="86"/>
  <c r="C9" i="86"/>
  <c r="C8" i="86"/>
  <c r="C7" i="86"/>
  <c r="C6" i="86"/>
  <c r="D5" i="86"/>
  <c r="C5" i="86"/>
  <c r="E10" i="85"/>
  <c r="M17" i="85"/>
  <c r="D10" i="85"/>
  <c r="L17" i="85"/>
  <c r="C10" i="85"/>
  <c r="K17" i="85"/>
  <c r="B10" i="85"/>
  <c r="J17" i="85"/>
  <c r="I17" i="85"/>
  <c r="H17" i="85"/>
  <c r="G17" i="85"/>
  <c r="F17" i="85"/>
  <c r="E17" i="85"/>
  <c r="E9" i="85"/>
  <c r="M16" i="85"/>
  <c r="D9" i="85"/>
  <c r="L16" i="85"/>
  <c r="C9" i="85"/>
  <c r="K16" i="85"/>
  <c r="B9" i="85"/>
  <c r="J16" i="85"/>
  <c r="I16" i="85"/>
  <c r="H16" i="85"/>
  <c r="G16" i="85"/>
  <c r="F16" i="85"/>
  <c r="E16" i="85"/>
  <c r="E8" i="85"/>
  <c r="M15" i="85"/>
  <c r="D8" i="85"/>
  <c r="L15" i="85"/>
  <c r="C8" i="85"/>
  <c r="K15" i="85"/>
  <c r="B8" i="85"/>
  <c r="J15" i="85"/>
  <c r="I15" i="85"/>
  <c r="H15" i="85"/>
  <c r="G15" i="85"/>
  <c r="F15" i="85"/>
  <c r="E15" i="85"/>
  <c r="E7" i="85"/>
  <c r="M14" i="85"/>
  <c r="D7" i="85"/>
  <c r="L14" i="85"/>
  <c r="C7" i="85"/>
  <c r="K14" i="85"/>
  <c r="B7" i="85"/>
  <c r="J14" i="85"/>
  <c r="I14" i="85"/>
  <c r="H14" i="85"/>
  <c r="G14" i="85"/>
  <c r="F14" i="85"/>
  <c r="E14" i="85"/>
  <c r="E6" i="85"/>
  <c r="M13" i="85"/>
  <c r="D6" i="85"/>
  <c r="L13" i="85"/>
  <c r="C6" i="85"/>
  <c r="K13" i="85"/>
  <c r="B6" i="85"/>
  <c r="J13" i="85"/>
  <c r="I13" i="85"/>
  <c r="H13" i="85"/>
  <c r="G13" i="85"/>
  <c r="F13" i="85"/>
  <c r="E13" i="85"/>
  <c r="E5" i="85"/>
  <c r="M12" i="85"/>
  <c r="D5" i="85"/>
  <c r="L12" i="85"/>
  <c r="C5" i="85"/>
  <c r="K12" i="85"/>
  <c r="B5" i="85"/>
  <c r="J12" i="85"/>
  <c r="I12" i="85"/>
  <c r="H12" i="85"/>
  <c r="G12" i="85"/>
  <c r="F12" i="85"/>
  <c r="E12" i="85"/>
  <c r="E10" i="84"/>
  <c r="M17" i="84"/>
  <c r="D10" i="84"/>
  <c r="L17" i="84"/>
  <c r="C10" i="84"/>
  <c r="K17" i="84"/>
  <c r="B10" i="84"/>
  <c r="J17" i="84"/>
  <c r="I17" i="84"/>
  <c r="H17" i="84"/>
  <c r="G17" i="84"/>
  <c r="F17" i="84"/>
  <c r="E17" i="84"/>
  <c r="D17" i="84"/>
  <c r="C17" i="84"/>
  <c r="E9" i="84"/>
  <c r="M16" i="84"/>
  <c r="D9" i="84"/>
  <c r="L16" i="84"/>
  <c r="C9" i="84"/>
  <c r="K16" i="84"/>
  <c r="B9" i="84"/>
  <c r="J16" i="84"/>
  <c r="I16" i="84"/>
  <c r="H16" i="84"/>
  <c r="G16" i="84"/>
  <c r="F16" i="84"/>
  <c r="E16" i="84"/>
  <c r="D16" i="84"/>
  <c r="C16" i="84"/>
  <c r="E8" i="84"/>
  <c r="M15" i="84"/>
  <c r="D8" i="84"/>
  <c r="L15" i="84"/>
  <c r="C8" i="84"/>
  <c r="K15" i="84"/>
  <c r="B8" i="84"/>
  <c r="J15" i="84"/>
  <c r="I15" i="84"/>
  <c r="H15" i="84"/>
  <c r="G15" i="84"/>
  <c r="F15" i="84"/>
  <c r="E15" i="84"/>
  <c r="D15" i="84"/>
  <c r="C15" i="84"/>
  <c r="E7" i="84"/>
  <c r="M14" i="84"/>
  <c r="D7" i="84"/>
  <c r="L14" i="84"/>
  <c r="C7" i="84"/>
  <c r="K14" i="84"/>
  <c r="B7" i="84"/>
  <c r="J14" i="84"/>
  <c r="I14" i="84"/>
  <c r="H14" i="84"/>
  <c r="G14" i="84"/>
  <c r="F14" i="84"/>
  <c r="E14" i="84"/>
  <c r="D14" i="84"/>
  <c r="C14" i="84"/>
  <c r="E6" i="84"/>
  <c r="M13" i="84"/>
  <c r="D6" i="84"/>
  <c r="L13" i="84"/>
  <c r="C6" i="84"/>
  <c r="K13" i="84"/>
  <c r="B6" i="84"/>
  <c r="J13" i="84"/>
  <c r="I13" i="84"/>
  <c r="H13" i="84"/>
  <c r="G13" i="84"/>
  <c r="F13" i="84"/>
  <c r="E13" i="84"/>
  <c r="D13" i="84"/>
  <c r="C13" i="84"/>
  <c r="E5" i="84"/>
  <c r="M12" i="84"/>
  <c r="D5" i="84"/>
  <c r="L12" i="84"/>
  <c r="C5" i="84"/>
  <c r="K12" i="84"/>
  <c r="B5" i="84"/>
  <c r="J12" i="84"/>
  <c r="I12" i="84"/>
  <c r="H12" i="84"/>
  <c r="G12" i="84"/>
  <c r="F12" i="84"/>
  <c r="E12" i="84"/>
  <c r="D12" i="84"/>
  <c r="C12" i="84"/>
  <c r="T16" i="80"/>
  <c r="U16" i="80"/>
  <c r="V16" i="80"/>
  <c r="S16" i="80"/>
  <c r="R16" i="80"/>
  <c r="Q16" i="80"/>
  <c r="P16" i="80"/>
  <c r="O16" i="80"/>
  <c r="N16" i="80"/>
  <c r="M16" i="80"/>
  <c r="L16" i="80"/>
  <c r="K16" i="80"/>
  <c r="J16" i="80"/>
  <c r="I16" i="80"/>
  <c r="H16" i="80"/>
  <c r="G16" i="80"/>
  <c r="F16" i="80"/>
  <c r="E16" i="80"/>
  <c r="D16" i="80"/>
  <c r="C16" i="80"/>
  <c r="B16" i="80"/>
  <c r="O20" i="79"/>
  <c r="N20" i="79"/>
  <c r="M20" i="79"/>
  <c r="L20" i="79"/>
  <c r="K20" i="79"/>
  <c r="J20" i="79"/>
  <c r="I20" i="79"/>
  <c r="H20" i="79"/>
  <c r="G20" i="79"/>
  <c r="F20" i="79"/>
  <c r="E20" i="79"/>
  <c r="D20" i="79"/>
  <c r="C20" i="79"/>
  <c r="O19" i="79"/>
  <c r="N19" i="79"/>
  <c r="M19" i="79"/>
  <c r="L19" i="79"/>
  <c r="K19" i="79"/>
  <c r="J19" i="79"/>
  <c r="I19" i="79"/>
  <c r="H19" i="79"/>
  <c r="G19" i="79"/>
  <c r="F19" i="79"/>
  <c r="E19" i="79"/>
  <c r="D19" i="79"/>
  <c r="C19" i="79"/>
  <c r="O18" i="79"/>
  <c r="N18" i="79"/>
  <c r="M18" i="79"/>
  <c r="L18" i="79"/>
  <c r="K18" i="79"/>
  <c r="J18" i="79"/>
  <c r="I18" i="79"/>
  <c r="H18" i="79"/>
  <c r="G18" i="79"/>
  <c r="F18" i="79"/>
  <c r="E18" i="79"/>
  <c r="D18" i="79"/>
  <c r="C18" i="79"/>
  <c r="O17" i="79"/>
  <c r="N17" i="79"/>
  <c r="M17" i="79"/>
  <c r="L17" i="79"/>
  <c r="K17" i="79"/>
  <c r="J17" i="79"/>
  <c r="I17" i="79"/>
  <c r="H17" i="79"/>
  <c r="G17" i="79"/>
  <c r="F17" i="79"/>
  <c r="E17" i="79"/>
  <c r="D17" i="79"/>
  <c r="C17" i="79"/>
  <c r="O16" i="79"/>
  <c r="N16" i="79"/>
  <c r="M16" i="79"/>
  <c r="L16" i="79"/>
  <c r="K16" i="79"/>
  <c r="J16" i="79"/>
  <c r="I16" i="79"/>
  <c r="H16" i="79"/>
  <c r="G16" i="79"/>
  <c r="F16" i="79"/>
  <c r="E16" i="79"/>
  <c r="D16" i="79"/>
  <c r="C16" i="79"/>
  <c r="O15" i="79"/>
  <c r="N15" i="79"/>
  <c r="M15" i="79"/>
  <c r="L15" i="79"/>
  <c r="K15" i="79"/>
  <c r="J15" i="79"/>
  <c r="I15" i="79"/>
  <c r="H15" i="79"/>
  <c r="G15" i="79"/>
  <c r="F15" i="79"/>
  <c r="E15" i="79"/>
  <c r="D15" i="79"/>
  <c r="C15" i="79"/>
  <c r="O14" i="79"/>
  <c r="N14" i="79"/>
  <c r="M14" i="79"/>
  <c r="L14" i="79"/>
  <c r="K14" i="79"/>
  <c r="J14" i="79"/>
  <c r="I14" i="79"/>
  <c r="H14" i="79"/>
  <c r="G14" i="79"/>
  <c r="F14" i="79"/>
  <c r="E14" i="79"/>
  <c r="D14" i="79"/>
  <c r="C14" i="79"/>
  <c r="O20" i="78"/>
  <c r="N20" i="78"/>
  <c r="M20" i="78"/>
  <c r="L20" i="78"/>
  <c r="K20" i="78"/>
  <c r="J20" i="78"/>
  <c r="I20" i="78"/>
  <c r="H20" i="78"/>
  <c r="G20" i="78"/>
  <c r="F20" i="78"/>
  <c r="E20" i="78"/>
  <c r="D20" i="78"/>
  <c r="C20" i="78"/>
  <c r="O19" i="78"/>
  <c r="N19" i="78"/>
  <c r="M19" i="78"/>
  <c r="L19" i="78"/>
  <c r="K19" i="78"/>
  <c r="J19" i="78"/>
  <c r="I19" i="78"/>
  <c r="H19" i="78"/>
  <c r="G19" i="78"/>
  <c r="F19" i="78"/>
  <c r="E19" i="78"/>
  <c r="D19" i="78"/>
  <c r="C19" i="78"/>
  <c r="O18" i="78"/>
  <c r="N18" i="78"/>
  <c r="M18" i="78"/>
  <c r="L18" i="78"/>
  <c r="K18" i="78"/>
  <c r="J18" i="78"/>
  <c r="I18" i="78"/>
  <c r="H18" i="78"/>
  <c r="G18" i="78"/>
  <c r="F18" i="78"/>
  <c r="E18" i="78"/>
  <c r="D18" i="78"/>
  <c r="C18" i="78"/>
  <c r="O17" i="78"/>
  <c r="N17" i="78"/>
  <c r="M17" i="78"/>
  <c r="L17" i="78"/>
  <c r="K17" i="78"/>
  <c r="J17" i="78"/>
  <c r="I17" i="78"/>
  <c r="H17" i="78"/>
  <c r="G17" i="78"/>
  <c r="F17" i="78"/>
  <c r="E17" i="78"/>
  <c r="D17" i="78"/>
  <c r="C17" i="78"/>
  <c r="O16" i="78"/>
  <c r="N16" i="78"/>
  <c r="M16" i="78"/>
  <c r="L16" i="78"/>
  <c r="K16" i="78"/>
  <c r="J16" i="78"/>
  <c r="I16" i="78"/>
  <c r="H16" i="78"/>
  <c r="G16" i="78"/>
  <c r="F16" i="78"/>
  <c r="E16" i="78"/>
  <c r="D16" i="78"/>
  <c r="C16" i="78"/>
  <c r="O15" i="78"/>
  <c r="N15" i="78"/>
  <c r="M15" i="78"/>
  <c r="L15" i="78"/>
  <c r="K15" i="78"/>
  <c r="J15" i="78"/>
  <c r="I15" i="78"/>
  <c r="H15" i="78"/>
  <c r="G15" i="78"/>
  <c r="F15" i="78"/>
  <c r="E15" i="78"/>
  <c r="D15" i="78"/>
  <c r="C15" i="78"/>
  <c r="O14" i="78"/>
  <c r="N14" i="78"/>
  <c r="M14" i="78"/>
  <c r="L14" i="78"/>
  <c r="K14" i="78"/>
  <c r="J14" i="78"/>
  <c r="I14" i="78"/>
  <c r="H14" i="78"/>
  <c r="G14" i="78"/>
  <c r="F14" i="78"/>
  <c r="E14" i="78"/>
  <c r="D14" i="78"/>
  <c r="C14" i="78"/>
  <c r="D36" i="77"/>
  <c r="D33" i="77"/>
  <c r="D30" i="77"/>
  <c r="D21" i="77"/>
  <c r="D16" i="77"/>
  <c r="D4" i="77"/>
  <c r="D39" i="77"/>
  <c r="B36" i="77"/>
  <c r="B33" i="77"/>
  <c r="B30" i="77"/>
  <c r="B21" i="77"/>
  <c r="B16" i="77"/>
  <c r="B4" i="77"/>
  <c r="B39" i="77"/>
  <c r="G39" i="77"/>
  <c r="C36" i="77"/>
  <c r="C33" i="77"/>
  <c r="C30" i="77"/>
  <c r="C21" i="77"/>
  <c r="C16" i="77"/>
  <c r="C4" i="77"/>
  <c r="C39" i="77"/>
  <c r="F39" i="77"/>
  <c r="G38" i="77"/>
  <c r="F38" i="77"/>
  <c r="E38" i="77"/>
  <c r="G37" i="77"/>
  <c r="F37" i="77"/>
  <c r="E37" i="77"/>
  <c r="G36" i="77"/>
  <c r="F36" i="77"/>
  <c r="G35" i="77"/>
  <c r="F35" i="77"/>
  <c r="E35" i="77"/>
  <c r="G34" i="77"/>
  <c r="F34" i="77"/>
  <c r="E34" i="77"/>
  <c r="G33" i="77"/>
  <c r="F33" i="77"/>
  <c r="G32" i="77"/>
  <c r="F32" i="77"/>
  <c r="E32" i="77"/>
  <c r="G31" i="77"/>
  <c r="F31" i="77"/>
  <c r="E31" i="77"/>
  <c r="G30" i="77"/>
  <c r="F30" i="77"/>
  <c r="G29" i="77"/>
  <c r="F29" i="77"/>
  <c r="E29" i="77"/>
  <c r="G28" i="77"/>
  <c r="F28" i="77"/>
  <c r="E28" i="77"/>
  <c r="F27" i="77"/>
  <c r="E27" i="77"/>
  <c r="G26" i="77"/>
  <c r="F26" i="77"/>
  <c r="E26" i="77"/>
  <c r="F25" i="77"/>
  <c r="E25" i="77"/>
  <c r="G24" i="77"/>
  <c r="F24" i="77"/>
  <c r="E24" i="77"/>
  <c r="G23" i="77"/>
  <c r="E23" i="77"/>
  <c r="G22" i="77"/>
  <c r="F22" i="77"/>
  <c r="E22" i="77"/>
  <c r="G21" i="77"/>
  <c r="F21" i="77"/>
  <c r="G20" i="77"/>
  <c r="F20" i="77"/>
  <c r="E20" i="77"/>
  <c r="G19" i="77"/>
  <c r="F19" i="77"/>
  <c r="E19" i="77"/>
  <c r="G18" i="77"/>
  <c r="F18" i="77"/>
  <c r="E18" i="77"/>
  <c r="G17" i="77"/>
  <c r="F17" i="77"/>
  <c r="E17" i="77"/>
  <c r="G16" i="77"/>
  <c r="F16" i="77"/>
  <c r="G15" i="77"/>
  <c r="F15" i="77"/>
  <c r="E15" i="77"/>
  <c r="G14" i="77"/>
  <c r="F14" i="77"/>
  <c r="E14" i="77"/>
  <c r="G13" i="77"/>
  <c r="F13" i="77"/>
  <c r="E13" i="77"/>
  <c r="G12" i="77"/>
  <c r="F12" i="77"/>
  <c r="E12" i="77"/>
  <c r="G11" i="77"/>
  <c r="F11" i="77"/>
  <c r="E11" i="77"/>
  <c r="G10" i="77"/>
  <c r="F10" i="77"/>
  <c r="E10" i="77"/>
  <c r="G9" i="77"/>
  <c r="F9" i="77"/>
  <c r="E9" i="77"/>
  <c r="G8" i="77"/>
  <c r="F8" i="77"/>
  <c r="E8" i="77"/>
  <c r="G7" i="77"/>
  <c r="F7" i="77"/>
  <c r="E7" i="77"/>
  <c r="G6" i="77"/>
  <c r="F6" i="77"/>
  <c r="E6" i="77"/>
  <c r="G5" i="77"/>
  <c r="F5" i="77"/>
  <c r="E5" i="77"/>
  <c r="G4" i="77"/>
  <c r="F4" i="77"/>
  <c r="R16" i="69"/>
  <c r="S4" i="69"/>
  <c r="S5" i="69"/>
  <c r="S6" i="69"/>
  <c r="S7" i="69"/>
  <c r="S8" i="69"/>
  <c r="S9" i="69"/>
  <c r="S10" i="69"/>
  <c r="S11" i="69"/>
  <c r="S12" i="69"/>
  <c r="S13" i="69"/>
  <c r="S14" i="69"/>
  <c r="S15" i="69"/>
  <c r="S16" i="69"/>
  <c r="P16" i="69"/>
  <c r="Q4" i="69"/>
  <c r="Q5" i="69"/>
  <c r="Q6" i="69"/>
  <c r="Q7" i="69"/>
  <c r="Q8" i="69"/>
  <c r="Q9" i="69"/>
  <c r="Q10" i="69"/>
  <c r="Q11" i="69"/>
  <c r="Q12" i="69"/>
  <c r="Q13" i="69"/>
  <c r="Q14" i="69"/>
  <c r="Q15" i="69"/>
  <c r="Q16" i="69"/>
  <c r="N16" i="69"/>
  <c r="O4" i="69"/>
  <c r="O5" i="69"/>
  <c r="O6" i="69"/>
  <c r="O7" i="69"/>
  <c r="O8" i="69"/>
  <c r="O9" i="69"/>
  <c r="O10" i="69"/>
  <c r="O11" i="69"/>
  <c r="O12" i="69"/>
  <c r="O13" i="69"/>
  <c r="O14" i="69"/>
  <c r="O15" i="69"/>
  <c r="O16" i="69"/>
  <c r="M4" i="69"/>
  <c r="M5" i="69"/>
  <c r="M6" i="69"/>
  <c r="M7" i="69"/>
  <c r="M8" i="69"/>
  <c r="M9" i="69"/>
  <c r="M10" i="69"/>
  <c r="M11" i="69"/>
  <c r="M12" i="69"/>
  <c r="M13" i="69"/>
  <c r="M14" i="69"/>
  <c r="M15" i="69"/>
  <c r="M16" i="69"/>
  <c r="L16" i="69"/>
  <c r="J16" i="69"/>
  <c r="I4" i="69"/>
  <c r="I5" i="69"/>
  <c r="I6" i="69"/>
  <c r="I7" i="69"/>
  <c r="I8" i="69"/>
  <c r="I9" i="69"/>
  <c r="I10" i="69"/>
  <c r="I11" i="69"/>
  <c r="I12" i="69"/>
  <c r="I13" i="69"/>
  <c r="I14" i="69"/>
  <c r="I15" i="69"/>
  <c r="I16" i="69"/>
  <c r="H16" i="69"/>
  <c r="F16" i="69"/>
  <c r="G4" i="69"/>
  <c r="G5" i="69"/>
  <c r="G6" i="69"/>
  <c r="G7" i="69"/>
  <c r="G8" i="69"/>
  <c r="G9" i="69"/>
  <c r="G10" i="69"/>
  <c r="G11" i="69"/>
  <c r="G12" i="69"/>
  <c r="G13" i="69"/>
  <c r="G14" i="69"/>
  <c r="G15" i="69"/>
  <c r="G16" i="69"/>
  <c r="D16" i="69"/>
  <c r="E4" i="69"/>
  <c r="E5" i="69"/>
  <c r="E6" i="69"/>
  <c r="E7" i="69"/>
  <c r="E8" i="69"/>
  <c r="E9" i="69"/>
  <c r="E10" i="69"/>
  <c r="E11" i="69"/>
  <c r="E12" i="69"/>
  <c r="E13" i="69"/>
  <c r="E14" i="69"/>
  <c r="E15" i="69"/>
  <c r="E16" i="69"/>
  <c r="B16" i="69"/>
  <c r="C4" i="69"/>
  <c r="C5" i="69"/>
  <c r="C6" i="69"/>
  <c r="C7" i="69"/>
  <c r="C8" i="69"/>
  <c r="C9" i="69"/>
  <c r="C10" i="69"/>
  <c r="C11" i="69"/>
  <c r="C12" i="69"/>
  <c r="C13" i="69"/>
  <c r="C14" i="69"/>
  <c r="C15" i="69"/>
  <c r="C16" i="69"/>
  <c r="K15" i="69"/>
  <c r="K14" i="69"/>
  <c r="K13" i="69"/>
  <c r="K12" i="69"/>
  <c r="K11" i="69"/>
  <c r="K10" i="69"/>
  <c r="K9" i="69"/>
  <c r="K8" i="69"/>
  <c r="K7" i="69"/>
  <c r="K6" i="69"/>
  <c r="K5" i="69"/>
  <c r="K4" i="69"/>
  <c r="AA14" i="67"/>
  <c r="Z14" i="67"/>
  <c r="AB14" i="67"/>
  <c r="X14" i="67"/>
  <c r="W14" i="67"/>
  <c r="U14" i="67"/>
  <c r="T14" i="67"/>
  <c r="H90" i="66"/>
  <c r="G90" i="66"/>
  <c r="F90" i="66"/>
  <c r="E90" i="66"/>
  <c r="D90" i="66"/>
  <c r="C90" i="66"/>
  <c r="B90" i="66"/>
  <c r="N14" i="65"/>
  <c r="L14" i="65"/>
  <c r="J14" i="65"/>
  <c r="H14" i="65"/>
  <c r="F14" i="65"/>
  <c r="D14" i="65"/>
  <c r="B14" i="65"/>
  <c r="O13" i="65"/>
  <c r="M13" i="65"/>
  <c r="K13" i="65"/>
  <c r="I13" i="65"/>
  <c r="G13" i="65"/>
  <c r="E13" i="65"/>
  <c r="C13" i="65"/>
  <c r="O12" i="65"/>
  <c r="M12" i="65"/>
  <c r="K12" i="65"/>
  <c r="I12" i="65"/>
  <c r="G12" i="65"/>
  <c r="E12" i="65"/>
  <c r="C12" i="65"/>
  <c r="O11" i="65"/>
  <c r="M11" i="65"/>
  <c r="K11" i="65"/>
  <c r="I11" i="65"/>
  <c r="G11" i="65"/>
  <c r="E11" i="65"/>
  <c r="C11" i="65"/>
  <c r="O10" i="65"/>
  <c r="M10" i="65"/>
  <c r="K10" i="65"/>
  <c r="I10" i="65"/>
  <c r="G10" i="65"/>
  <c r="E10" i="65"/>
  <c r="C10" i="65"/>
  <c r="O9" i="65"/>
  <c r="M9" i="65"/>
  <c r="K9" i="65"/>
  <c r="I9" i="65"/>
  <c r="G9" i="65"/>
  <c r="E9" i="65"/>
  <c r="C9" i="65"/>
  <c r="O8" i="65"/>
  <c r="M8" i="65"/>
  <c r="K8" i="65"/>
  <c r="I8" i="65"/>
  <c r="G8" i="65"/>
  <c r="E8" i="65"/>
  <c r="O7" i="65"/>
  <c r="M7" i="65"/>
  <c r="K7" i="65"/>
  <c r="I7" i="65"/>
  <c r="G7" i="65"/>
  <c r="E7" i="65"/>
  <c r="C7" i="65"/>
  <c r="O6" i="65"/>
  <c r="M6" i="65"/>
  <c r="K6" i="65"/>
  <c r="I6" i="65"/>
  <c r="G6" i="65"/>
  <c r="E6" i="65"/>
  <c r="C6" i="65"/>
  <c r="O5" i="65"/>
  <c r="M5" i="65"/>
  <c r="K5" i="65"/>
  <c r="I5" i="65"/>
  <c r="G5" i="65"/>
  <c r="E5" i="65"/>
  <c r="C5" i="65"/>
  <c r="O4" i="65"/>
  <c r="M4" i="65"/>
  <c r="K4" i="65"/>
  <c r="I4" i="65"/>
  <c r="G4" i="65"/>
  <c r="E4" i="65"/>
  <c r="C4" i="65"/>
  <c r="E10" i="64"/>
  <c r="B10" i="64"/>
  <c r="C10" i="64"/>
  <c r="D9" i="64"/>
  <c r="C9" i="64"/>
  <c r="D8" i="64"/>
  <c r="C8" i="64"/>
  <c r="D7" i="64"/>
  <c r="C7" i="64"/>
  <c r="D6" i="64"/>
  <c r="C6" i="64"/>
  <c r="D5" i="64"/>
  <c r="C5" i="64"/>
  <c r="D4" i="64"/>
  <c r="C4" i="64"/>
  <c r="E20" i="62"/>
  <c r="H20" i="62"/>
  <c r="K20" i="62"/>
  <c r="N20" i="62"/>
  <c r="Q20" i="62"/>
  <c r="T20" i="62"/>
  <c r="W20" i="62"/>
  <c r="Z20" i="62"/>
  <c r="E19" i="62"/>
  <c r="H19" i="62"/>
  <c r="K19" i="62"/>
  <c r="N19" i="62"/>
  <c r="Q19" i="62"/>
  <c r="T19" i="62"/>
  <c r="W19" i="62"/>
  <c r="Z19" i="62"/>
  <c r="E18" i="62"/>
  <c r="H18" i="62"/>
  <c r="K18" i="62"/>
  <c r="N18" i="62"/>
  <c r="Q18" i="62"/>
  <c r="T18" i="62"/>
  <c r="W18" i="62"/>
  <c r="Z18" i="62"/>
  <c r="E17" i="62"/>
  <c r="H17" i="62"/>
  <c r="K17" i="62"/>
  <c r="N17" i="62"/>
  <c r="Q17" i="62"/>
  <c r="T17" i="62"/>
  <c r="W17" i="62"/>
  <c r="Z17" i="62"/>
  <c r="E16" i="62"/>
  <c r="H16" i="62"/>
  <c r="K16" i="62"/>
  <c r="N16" i="62"/>
  <c r="Q16" i="62"/>
  <c r="T16" i="62"/>
  <c r="W16" i="62"/>
  <c r="Z16" i="62"/>
  <c r="E15" i="62"/>
  <c r="H15" i="62"/>
  <c r="K15" i="62"/>
  <c r="N15" i="62"/>
  <c r="Q15" i="62"/>
  <c r="T15" i="62"/>
  <c r="W15" i="62"/>
  <c r="Z15" i="62"/>
  <c r="E14" i="62"/>
  <c r="H14" i="62"/>
  <c r="K14" i="62"/>
  <c r="N14" i="62"/>
  <c r="Q14" i="62"/>
  <c r="T14" i="62"/>
  <c r="W14" i="62"/>
  <c r="Z14" i="62"/>
  <c r="E11" i="62"/>
  <c r="H11" i="62"/>
  <c r="K11" i="62"/>
  <c r="N11" i="62"/>
  <c r="Q11" i="62"/>
  <c r="T11" i="62"/>
  <c r="W11" i="62"/>
  <c r="Z11" i="62"/>
  <c r="E10" i="62"/>
  <c r="H10" i="62"/>
  <c r="K10" i="62"/>
  <c r="N10" i="62"/>
  <c r="Q10" i="62"/>
  <c r="T10" i="62"/>
  <c r="W10" i="62"/>
  <c r="Z10" i="62"/>
  <c r="E9" i="62"/>
  <c r="H9" i="62"/>
  <c r="K9" i="62"/>
  <c r="N9" i="62"/>
  <c r="Q9" i="62"/>
  <c r="T9" i="62"/>
  <c r="W9" i="62"/>
  <c r="Z9" i="62"/>
  <c r="E8" i="62"/>
  <c r="H8" i="62"/>
  <c r="K8" i="62"/>
  <c r="N8" i="62"/>
  <c r="Q8" i="62"/>
  <c r="T8" i="62"/>
  <c r="W8" i="62"/>
  <c r="Z8" i="62"/>
  <c r="E7" i="62"/>
  <c r="H7" i="62"/>
  <c r="K7" i="62"/>
  <c r="N7" i="62"/>
  <c r="Q7" i="62"/>
  <c r="T7" i="62"/>
  <c r="W7" i="62"/>
  <c r="Z7" i="62"/>
  <c r="AA47" i="61"/>
  <c r="Z47" i="61"/>
  <c r="Y47" i="61"/>
  <c r="X47" i="61"/>
  <c r="W47" i="61"/>
  <c r="V47" i="61"/>
  <c r="U47" i="61"/>
  <c r="T47" i="61"/>
  <c r="S47" i="61"/>
  <c r="R47" i="61"/>
  <c r="Q47" i="61"/>
  <c r="P47" i="61"/>
  <c r="O47" i="61"/>
  <c r="N47" i="61"/>
  <c r="M47" i="61"/>
  <c r="L47" i="61"/>
  <c r="K47" i="61"/>
  <c r="J47" i="61"/>
  <c r="I47" i="61"/>
  <c r="H47" i="61"/>
  <c r="G47" i="61"/>
  <c r="F47" i="61"/>
  <c r="E47" i="61"/>
  <c r="D47" i="61"/>
  <c r="AA41" i="61"/>
  <c r="Z41" i="61"/>
  <c r="Y41" i="61"/>
  <c r="X41" i="61"/>
  <c r="W41" i="61"/>
  <c r="V41" i="61"/>
  <c r="U41" i="61"/>
  <c r="T41" i="61"/>
  <c r="S41" i="61"/>
  <c r="R41" i="61"/>
  <c r="Q41" i="61"/>
  <c r="P41" i="61"/>
  <c r="O41" i="61"/>
  <c r="N41" i="61"/>
  <c r="M41" i="61"/>
  <c r="L41" i="61"/>
  <c r="K41" i="61"/>
  <c r="J41" i="61"/>
  <c r="I41" i="61"/>
  <c r="H41" i="61"/>
  <c r="G41" i="61"/>
  <c r="F41" i="61"/>
  <c r="E41" i="61"/>
  <c r="D41" i="61"/>
  <c r="AA35" i="61"/>
  <c r="Z35" i="61"/>
  <c r="Y35" i="61"/>
  <c r="X35" i="61"/>
  <c r="W35" i="61"/>
  <c r="V35" i="61"/>
  <c r="U35" i="61"/>
  <c r="T35" i="61"/>
  <c r="S35" i="61"/>
  <c r="R35" i="61"/>
  <c r="Q35" i="61"/>
  <c r="P35" i="61"/>
  <c r="O35" i="61"/>
  <c r="N35" i="61"/>
  <c r="M35" i="61"/>
  <c r="L35" i="61"/>
  <c r="K35" i="61"/>
  <c r="J35" i="61"/>
  <c r="I35" i="61"/>
  <c r="H35" i="61"/>
  <c r="G35" i="61"/>
  <c r="F35" i="61"/>
  <c r="E35" i="61"/>
  <c r="D35" i="61"/>
  <c r="X29" i="61"/>
  <c r="W29" i="61"/>
  <c r="V29" i="61"/>
  <c r="U29" i="61"/>
  <c r="T29" i="61"/>
  <c r="S29" i="61"/>
  <c r="R29" i="61"/>
  <c r="Q29" i="61"/>
  <c r="P29" i="61"/>
  <c r="O29" i="61"/>
  <c r="N29" i="61"/>
  <c r="M29" i="61"/>
  <c r="L29" i="61"/>
  <c r="K29" i="61"/>
  <c r="J29" i="61"/>
  <c r="I29" i="61"/>
  <c r="H29" i="61"/>
  <c r="G29" i="61"/>
  <c r="F29" i="61"/>
  <c r="E29" i="61"/>
  <c r="D29" i="61"/>
  <c r="X23" i="61"/>
  <c r="W23" i="61"/>
  <c r="V23" i="61"/>
  <c r="U23" i="61"/>
  <c r="T23" i="61"/>
  <c r="S23" i="61"/>
  <c r="R23" i="61"/>
  <c r="Q23" i="61"/>
  <c r="P23" i="61"/>
  <c r="O23" i="61"/>
  <c r="N23" i="61"/>
  <c r="M23" i="61"/>
  <c r="L23" i="61"/>
  <c r="K23" i="61"/>
  <c r="J23" i="61"/>
  <c r="I23" i="61"/>
  <c r="H23" i="61"/>
  <c r="G23" i="61"/>
  <c r="F23" i="61"/>
  <c r="E23" i="61"/>
  <c r="D23" i="61"/>
  <c r="X17" i="61"/>
  <c r="W17" i="61"/>
  <c r="V17" i="61"/>
  <c r="U17" i="61"/>
  <c r="T17" i="61"/>
  <c r="S17" i="61"/>
  <c r="R17" i="61"/>
  <c r="Q17" i="61"/>
  <c r="P17" i="61"/>
  <c r="O17" i="61"/>
  <c r="N17" i="61"/>
  <c r="M17" i="61"/>
  <c r="L17" i="61"/>
  <c r="K17" i="61"/>
  <c r="J17" i="61"/>
  <c r="I17" i="61"/>
  <c r="H17" i="61"/>
  <c r="G17" i="61"/>
  <c r="F17" i="61"/>
  <c r="E17" i="61"/>
  <c r="D17" i="61"/>
  <c r="X11" i="61"/>
  <c r="W11" i="61"/>
  <c r="V11" i="61"/>
  <c r="U11" i="61"/>
  <c r="T11" i="61"/>
  <c r="S11" i="61"/>
  <c r="R11" i="61"/>
  <c r="Q11" i="61"/>
  <c r="P11" i="61"/>
  <c r="O11" i="61"/>
  <c r="N11" i="61"/>
  <c r="M11" i="61"/>
  <c r="L11" i="61"/>
  <c r="K11" i="61"/>
  <c r="J11" i="61"/>
  <c r="I11" i="61"/>
  <c r="H11" i="61"/>
  <c r="G11" i="61"/>
  <c r="F11" i="61"/>
  <c r="E11" i="61"/>
  <c r="D11" i="61"/>
  <c r="AG46" i="59"/>
  <c r="AF46" i="59"/>
  <c r="AE46" i="59"/>
  <c r="AD46" i="59"/>
  <c r="AC46" i="59"/>
  <c r="AB46" i="59"/>
  <c r="AA46" i="59"/>
  <c r="Z46" i="59"/>
  <c r="Y46" i="59"/>
  <c r="X46" i="59"/>
  <c r="W46" i="59"/>
  <c r="V46" i="59"/>
  <c r="U46" i="59"/>
  <c r="T46" i="59"/>
  <c r="S46" i="59"/>
  <c r="R46" i="59"/>
  <c r="Q46" i="59"/>
  <c r="P46" i="59"/>
  <c r="O46" i="59"/>
  <c r="N46" i="59"/>
  <c r="M46" i="59"/>
  <c r="L46" i="59"/>
  <c r="K46" i="59"/>
  <c r="J46" i="59"/>
  <c r="I46" i="59"/>
  <c r="H46" i="59"/>
  <c r="G46" i="59"/>
  <c r="F46" i="59"/>
  <c r="E46" i="59"/>
  <c r="D46" i="59"/>
  <c r="AG40" i="59"/>
  <c r="AF40" i="59"/>
  <c r="AE40" i="59"/>
  <c r="AD40" i="59"/>
  <c r="AC40" i="59"/>
  <c r="AB40" i="59"/>
  <c r="AA40" i="59"/>
  <c r="Z40" i="59"/>
  <c r="Y40" i="59"/>
  <c r="X40" i="59"/>
  <c r="W40" i="59"/>
  <c r="V40" i="59"/>
  <c r="U40" i="59"/>
  <c r="T40" i="59"/>
  <c r="S40" i="59"/>
  <c r="R40" i="59"/>
  <c r="Q40" i="59"/>
  <c r="P40" i="59"/>
  <c r="O40" i="59"/>
  <c r="N40" i="59"/>
  <c r="M40" i="59"/>
  <c r="L40" i="59"/>
  <c r="K40" i="59"/>
  <c r="J40" i="59"/>
  <c r="I40" i="59"/>
  <c r="H40" i="59"/>
  <c r="AG34" i="59"/>
  <c r="AF34" i="59"/>
  <c r="AE34" i="59"/>
  <c r="AD34" i="59"/>
  <c r="AC34" i="59"/>
  <c r="AB34" i="59"/>
  <c r="AA34" i="59"/>
  <c r="Z34" i="59"/>
  <c r="Y34" i="59"/>
  <c r="X34" i="59"/>
  <c r="W34" i="59"/>
  <c r="V34" i="59"/>
  <c r="U34" i="59"/>
  <c r="T34" i="59"/>
  <c r="S34" i="59"/>
  <c r="R34" i="59"/>
  <c r="Q34" i="59"/>
  <c r="P34" i="59"/>
  <c r="O34" i="59"/>
  <c r="N34" i="59"/>
  <c r="M34" i="59"/>
  <c r="L34" i="59"/>
  <c r="K34" i="59"/>
  <c r="J34" i="59"/>
  <c r="I34" i="59"/>
  <c r="H34" i="59"/>
  <c r="G34" i="59"/>
  <c r="F34" i="59"/>
  <c r="E34" i="59"/>
  <c r="D34" i="59"/>
  <c r="AG28" i="59"/>
  <c r="AF28" i="59"/>
  <c r="AE28" i="59"/>
  <c r="AD28" i="59"/>
  <c r="AC28" i="59"/>
  <c r="AB28" i="59"/>
  <c r="AA28" i="59"/>
  <c r="Z28" i="59"/>
  <c r="Y28" i="59"/>
  <c r="X28" i="59"/>
  <c r="W28" i="59"/>
  <c r="V28" i="59"/>
  <c r="U28" i="59"/>
  <c r="T28" i="59"/>
  <c r="S28" i="59"/>
  <c r="R28" i="59"/>
  <c r="Q28" i="59"/>
  <c r="P28" i="59"/>
  <c r="O28" i="59"/>
  <c r="N28" i="59"/>
  <c r="M28" i="59"/>
  <c r="L28" i="59"/>
  <c r="K28" i="59"/>
  <c r="J28" i="59"/>
  <c r="I28" i="59"/>
  <c r="H28" i="59"/>
  <c r="G28" i="59"/>
  <c r="F28" i="59"/>
  <c r="E28" i="59"/>
  <c r="D28" i="59"/>
  <c r="AG22" i="59"/>
  <c r="AF22" i="59"/>
  <c r="AE22" i="59"/>
  <c r="AD22" i="59"/>
  <c r="AC22" i="59"/>
  <c r="AB22" i="59"/>
  <c r="AA22" i="59"/>
  <c r="Z22" i="59"/>
  <c r="Y22" i="59"/>
  <c r="X22" i="59"/>
  <c r="W22" i="59"/>
  <c r="V22" i="59"/>
  <c r="U22" i="59"/>
  <c r="T22" i="59"/>
  <c r="S22" i="59"/>
  <c r="R22" i="59"/>
  <c r="Q22" i="59"/>
  <c r="P22" i="59"/>
  <c r="O22" i="59"/>
  <c r="N22" i="59"/>
  <c r="M22" i="59"/>
  <c r="L22" i="59"/>
  <c r="K22" i="59"/>
  <c r="J22" i="59"/>
  <c r="I22" i="59"/>
  <c r="H22" i="59"/>
  <c r="G22" i="59"/>
  <c r="F22" i="59"/>
  <c r="E22" i="59"/>
  <c r="D22" i="59"/>
  <c r="AG16" i="59"/>
  <c r="AF16" i="59"/>
  <c r="AE16" i="59"/>
  <c r="AD16" i="59"/>
  <c r="AC16" i="59"/>
  <c r="AB16" i="59"/>
  <c r="AA16" i="59"/>
  <c r="Z16" i="59"/>
  <c r="Y16" i="59"/>
  <c r="X16" i="59"/>
  <c r="W16" i="59"/>
  <c r="V16" i="59"/>
  <c r="U16" i="59"/>
  <c r="T16" i="59"/>
  <c r="S16" i="59"/>
  <c r="R16" i="59"/>
  <c r="Q16" i="59"/>
  <c r="P16" i="59"/>
  <c r="O16" i="59"/>
  <c r="N16" i="59"/>
  <c r="M16" i="59"/>
  <c r="L16" i="59"/>
  <c r="K16" i="59"/>
  <c r="J16" i="59"/>
  <c r="I16" i="59"/>
  <c r="H16" i="59"/>
  <c r="G16" i="59"/>
  <c r="F16" i="59"/>
  <c r="E16" i="59"/>
  <c r="D16" i="59"/>
  <c r="AG10" i="59"/>
  <c r="AF10" i="59"/>
  <c r="AE10" i="59"/>
  <c r="AD10" i="59"/>
  <c r="AC10" i="59"/>
  <c r="AB10" i="59"/>
  <c r="AA10" i="59"/>
  <c r="Z10" i="59"/>
  <c r="Y10" i="59"/>
  <c r="X10" i="59"/>
  <c r="W10" i="59"/>
  <c r="V10" i="59"/>
  <c r="U10" i="59"/>
  <c r="T10" i="59"/>
  <c r="S10" i="59"/>
  <c r="R10" i="59"/>
  <c r="Q10" i="59"/>
  <c r="P10" i="59"/>
  <c r="O10" i="59"/>
  <c r="N10" i="59"/>
  <c r="M10" i="59"/>
  <c r="L10" i="59"/>
  <c r="K10" i="59"/>
  <c r="J10" i="59"/>
  <c r="I10" i="59"/>
  <c r="H10" i="59"/>
  <c r="G10" i="59"/>
  <c r="F10" i="59"/>
  <c r="E10" i="59"/>
  <c r="D10" i="59"/>
  <c r="R130" i="58"/>
  <c r="R131" i="58"/>
  <c r="R132" i="58"/>
  <c r="L130" i="58"/>
  <c r="L131" i="58"/>
  <c r="L132" i="58"/>
  <c r="S132" i="58"/>
  <c r="P130" i="58"/>
  <c r="P131" i="58"/>
  <c r="P132" i="58"/>
  <c r="Q132" i="58"/>
  <c r="N130" i="58"/>
  <c r="N131" i="58"/>
  <c r="N132" i="58"/>
  <c r="O132" i="58"/>
  <c r="J130" i="58"/>
  <c r="J131" i="58"/>
  <c r="J132" i="58"/>
  <c r="D130" i="58"/>
  <c r="D131" i="58"/>
  <c r="D132" i="58"/>
  <c r="K132" i="58"/>
  <c r="H130" i="58"/>
  <c r="H131" i="58"/>
  <c r="H132" i="58"/>
  <c r="I132" i="58"/>
  <c r="F130" i="58"/>
  <c r="F131" i="58"/>
  <c r="F132" i="58"/>
  <c r="G132" i="58"/>
  <c r="S131" i="58"/>
  <c r="Q131" i="58"/>
  <c r="O131" i="58"/>
  <c r="K131" i="58"/>
  <c r="I131" i="58"/>
  <c r="G131" i="58"/>
  <c r="S130" i="58"/>
  <c r="Q130" i="58"/>
  <c r="O130" i="58"/>
  <c r="K130" i="58"/>
  <c r="I130" i="58"/>
  <c r="G130" i="58"/>
  <c r="S129" i="58"/>
  <c r="Q129" i="58"/>
  <c r="O129" i="58"/>
  <c r="M129" i="58"/>
  <c r="K129" i="58"/>
  <c r="I129" i="58"/>
  <c r="G129" i="58"/>
  <c r="E129" i="58"/>
  <c r="S128" i="58"/>
  <c r="Q128" i="58"/>
  <c r="O128" i="58"/>
  <c r="M128" i="58"/>
  <c r="S127" i="58"/>
  <c r="Q127" i="58"/>
  <c r="O127" i="58"/>
  <c r="M127" i="58"/>
  <c r="K127" i="58"/>
  <c r="I127" i="58"/>
  <c r="G127" i="58"/>
  <c r="E127" i="58"/>
  <c r="S126" i="58"/>
  <c r="Q126" i="58"/>
  <c r="O126" i="58"/>
  <c r="M126" i="58"/>
  <c r="K126" i="58"/>
  <c r="I126" i="58"/>
  <c r="G126" i="58"/>
  <c r="E126" i="58"/>
  <c r="S125" i="58"/>
  <c r="Q125" i="58"/>
  <c r="O125" i="58"/>
  <c r="M125" i="58"/>
  <c r="K125" i="58"/>
  <c r="I125" i="58"/>
  <c r="G125" i="58"/>
  <c r="E125" i="58"/>
  <c r="S124" i="58"/>
  <c r="Q124" i="58"/>
  <c r="O124" i="58"/>
  <c r="M124" i="58"/>
  <c r="K124" i="58"/>
  <c r="I124" i="58"/>
  <c r="G124" i="58"/>
  <c r="E124" i="58"/>
  <c r="S123" i="58"/>
  <c r="Q123" i="58"/>
  <c r="O123" i="58"/>
  <c r="M123" i="58"/>
  <c r="K123" i="58"/>
  <c r="I123" i="58"/>
  <c r="G123" i="58"/>
  <c r="E123" i="58"/>
  <c r="S122" i="58"/>
  <c r="Q122" i="58"/>
  <c r="O122" i="58"/>
  <c r="M122" i="58"/>
  <c r="S121" i="58"/>
  <c r="Q121" i="58"/>
  <c r="O121" i="58"/>
  <c r="M121" i="58"/>
  <c r="K121" i="58"/>
  <c r="I121" i="58"/>
  <c r="G121" i="58"/>
  <c r="E121" i="58"/>
  <c r="S120" i="58"/>
  <c r="Q120" i="58"/>
  <c r="O120" i="58"/>
  <c r="M120" i="58"/>
  <c r="K120" i="58"/>
  <c r="I120" i="58"/>
  <c r="G120" i="58"/>
  <c r="E120" i="58"/>
  <c r="S119" i="58"/>
  <c r="Q119" i="58"/>
  <c r="O119" i="58"/>
  <c r="M119" i="58"/>
  <c r="K119" i="58"/>
  <c r="I119" i="58"/>
  <c r="G119" i="58"/>
  <c r="E119" i="58"/>
  <c r="S118" i="58"/>
  <c r="Q118" i="58"/>
  <c r="O118" i="58"/>
  <c r="M118" i="58"/>
  <c r="K118" i="58"/>
  <c r="I118" i="58"/>
  <c r="G118" i="58"/>
  <c r="E118" i="58"/>
  <c r="S117" i="58"/>
  <c r="Q117" i="58"/>
  <c r="O117" i="58"/>
  <c r="M117" i="58"/>
  <c r="K117" i="58"/>
  <c r="I117" i="58"/>
  <c r="G117" i="58"/>
  <c r="E117" i="58"/>
  <c r="S116" i="58"/>
  <c r="Q116" i="58"/>
  <c r="O116" i="58"/>
  <c r="M116" i="58"/>
  <c r="S115" i="58"/>
  <c r="Q115" i="58"/>
  <c r="O115" i="58"/>
  <c r="M115" i="58"/>
  <c r="K115" i="58"/>
  <c r="I115" i="58"/>
  <c r="G115" i="58"/>
  <c r="E115" i="58"/>
  <c r="R112" i="58"/>
  <c r="R113" i="58"/>
  <c r="R114" i="58"/>
  <c r="L112" i="58"/>
  <c r="L113" i="58"/>
  <c r="L114" i="58"/>
  <c r="S114" i="58"/>
  <c r="P112" i="58"/>
  <c r="P113" i="58"/>
  <c r="P114" i="58"/>
  <c r="Q114" i="58"/>
  <c r="N112" i="58"/>
  <c r="N113" i="58"/>
  <c r="N114" i="58"/>
  <c r="O114" i="58"/>
  <c r="J112" i="58"/>
  <c r="J113" i="58"/>
  <c r="J114" i="58"/>
  <c r="D112" i="58"/>
  <c r="D113" i="58"/>
  <c r="D114" i="58"/>
  <c r="K114" i="58"/>
  <c r="H112" i="58"/>
  <c r="H113" i="58"/>
  <c r="H114" i="58"/>
  <c r="I114" i="58"/>
  <c r="F112" i="58"/>
  <c r="F113" i="58"/>
  <c r="F114" i="58"/>
  <c r="G114" i="58"/>
  <c r="S113" i="58"/>
  <c r="Q113" i="58"/>
  <c r="O113" i="58"/>
  <c r="K113" i="58"/>
  <c r="I113" i="58"/>
  <c r="G113" i="58"/>
  <c r="S112" i="58"/>
  <c r="Q112" i="58"/>
  <c r="O112" i="58"/>
  <c r="K112" i="58"/>
  <c r="I112" i="58"/>
  <c r="G112" i="58"/>
  <c r="S111" i="58"/>
  <c r="Q111" i="58"/>
  <c r="O111" i="58"/>
  <c r="M111" i="58"/>
  <c r="K111" i="58"/>
  <c r="I111" i="58"/>
  <c r="G111" i="58"/>
  <c r="E111" i="58"/>
  <c r="S110" i="58"/>
  <c r="Q110" i="58"/>
  <c r="O110" i="58"/>
  <c r="M110" i="58"/>
  <c r="S109" i="58"/>
  <c r="Q109" i="58"/>
  <c r="O109" i="58"/>
  <c r="M109" i="58"/>
  <c r="K109" i="58"/>
  <c r="I109" i="58"/>
  <c r="G109" i="58"/>
  <c r="E109" i="58"/>
  <c r="S108" i="58"/>
  <c r="Q108" i="58"/>
  <c r="O108" i="58"/>
  <c r="M108" i="58"/>
  <c r="K108" i="58"/>
  <c r="I108" i="58"/>
  <c r="G108" i="58"/>
  <c r="E108" i="58"/>
  <c r="S107" i="58"/>
  <c r="Q107" i="58"/>
  <c r="O107" i="58"/>
  <c r="M107" i="58"/>
  <c r="K107" i="58"/>
  <c r="I107" i="58"/>
  <c r="G107" i="58"/>
  <c r="E107" i="58"/>
  <c r="S106" i="58"/>
  <c r="Q106" i="58"/>
  <c r="O106" i="58"/>
  <c r="M106" i="58"/>
  <c r="K106" i="58"/>
  <c r="I106" i="58"/>
  <c r="G106" i="58"/>
  <c r="E106" i="58"/>
  <c r="S105" i="58"/>
  <c r="Q105" i="58"/>
  <c r="O105" i="58"/>
  <c r="M105" i="58"/>
  <c r="K105" i="58"/>
  <c r="I105" i="58"/>
  <c r="G105" i="58"/>
  <c r="E105" i="58"/>
  <c r="S104" i="58"/>
  <c r="Q104" i="58"/>
  <c r="O104" i="58"/>
  <c r="M104" i="58"/>
  <c r="S103" i="58"/>
  <c r="Q103" i="58"/>
  <c r="O103" i="58"/>
  <c r="M103" i="58"/>
  <c r="K103" i="58"/>
  <c r="I103" i="58"/>
  <c r="G103" i="58"/>
  <c r="E103" i="58"/>
  <c r="S102" i="58"/>
  <c r="Q102" i="58"/>
  <c r="O102" i="58"/>
  <c r="M102" i="58"/>
  <c r="K102" i="58"/>
  <c r="I102" i="58"/>
  <c r="G102" i="58"/>
  <c r="E102" i="58"/>
  <c r="S101" i="58"/>
  <c r="Q101" i="58"/>
  <c r="O101" i="58"/>
  <c r="M101" i="58"/>
  <c r="K101" i="58"/>
  <c r="I101" i="58"/>
  <c r="G101" i="58"/>
  <c r="E101" i="58"/>
  <c r="S100" i="58"/>
  <c r="Q100" i="58"/>
  <c r="O100" i="58"/>
  <c r="M100" i="58"/>
  <c r="K100" i="58"/>
  <c r="I100" i="58"/>
  <c r="G100" i="58"/>
  <c r="E100" i="58"/>
  <c r="S99" i="58"/>
  <c r="Q99" i="58"/>
  <c r="O99" i="58"/>
  <c r="M99" i="58"/>
  <c r="K99" i="58"/>
  <c r="I99" i="58"/>
  <c r="G99" i="58"/>
  <c r="E99" i="58"/>
  <c r="S98" i="58"/>
  <c r="Q98" i="58"/>
  <c r="O98" i="58"/>
  <c r="M98" i="58"/>
  <c r="S97" i="58"/>
  <c r="Q97" i="58"/>
  <c r="O97" i="58"/>
  <c r="M97" i="58"/>
  <c r="K97" i="58"/>
  <c r="I97" i="58"/>
  <c r="G97" i="58"/>
  <c r="E97" i="58"/>
  <c r="B10" i="57"/>
  <c r="I10" i="57"/>
  <c r="G10" i="57"/>
  <c r="E10" i="57"/>
  <c r="C10" i="57"/>
  <c r="O50" i="56"/>
  <c r="N50" i="56"/>
  <c r="M50" i="56"/>
  <c r="L50" i="56"/>
  <c r="K50" i="56"/>
  <c r="J50" i="56"/>
  <c r="I50" i="56"/>
  <c r="H50" i="56"/>
  <c r="G50" i="56"/>
  <c r="F50" i="56"/>
  <c r="E50" i="56"/>
  <c r="O48" i="56"/>
  <c r="N48" i="56"/>
  <c r="M48" i="56"/>
  <c r="L48" i="56"/>
  <c r="K48" i="56"/>
  <c r="J48" i="56"/>
  <c r="I48" i="56"/>
  <c r="H48" i="56"/>
  <c r="G48" i="56"/>
  <c r="F48" i="56"/>
  <c r="E48" i="56"/>
  <c r="O46" i="56"/>
  <c r="N46" i="56"/>
  <c r="M45" i="56"/>
  <c r="M13" i="56"/>
  <c r="M21" i="56"/>
  <c r="M29" i="56"/>
  <c r="M37" i="56"/>
  <c r="M5" i="56"/>
  <c r="M46" i="56"/>
  <c r="L45" i="56"/>
  <c r="L13" i="56"/>
  <c r="L21" i="56"/>
  <c r="L29" i="56"/>
  <c r="L37" i="56"/>
  <c r="L5" i="56"/>
  <c r="L46" i="56"/>
  <c r="K45" i="56"/>
  <c r="K13" i="56"/>
  <c r="K21" i="56"/>
  <c r="K29" i="56"/>
  <c r="K37" i="56"/>
  <c r="K5" i="56"/>
  <c r="K46" i="56"/>
  <c r="J45" i="56"/>
  <c r="J13" i="56"/>
  <c r="J21" i="56"/>
  <c r="J29" i="56"/>
  <c r="J37" i="56"/>
  <c r="J5" i="56"/>
  <c r="J46" i="56"/>
  <c r="I45" i="56"/>
  <c r="I13" i="56"/>
  <c r="I21" i="56"/>
  <c r="I29" i="56"/>
  <c r="I37" i="56"/>
  <c r="I5" i="56"/>
  <c r="I46" i="56"/>
  <c r="H45" i="56"/>
  <c r="H13" i="56"/>
  <c r="H21" i="56"/>
  <c r="H29" i="56"/>
  <c r="H37" i="56"/>
  <c r="H5" i="56"/>
  <c r="H46" i="56"/>
  <c r="G45" i="56"/>
  <c r="G13" i="56"/>
  <c r="G21" i="56"/>
  <c r="G29" i="56"/>
  <c r="G37" i="56"/>
  <c r="G5" i="56"/>
  <c r="G46" i="56"/>
  <c r="F45" i="56"/>
  <c r="F13" i="56"/>
  <c r="F21" i="56"/>
  <c r="F29" i="56"/>
  <c r="F37" i="56"/>
  <c r="F5" i="56"/>
  <c r="F46" i="56"/>
  <c r="E45" i="56"/>
  <c r="E13" i="56"/>
  <c r="E21" i="56"/>
  <c r="E29" i="56"/>
  <c r="E37" i="56"/>
  <c r="E5" i="56"/>
  <c r="E46" i="56"/>
  <c r="O44" i="56"/>
  <c r="N44" i="56"/>
  <c r="M44" i="56"/>
  <c r="L44" i="56"/>
  <c r="K44" i="56"/>
  <c r="J44" i="56"/>
  <c r="I44" i="56"/>
  <c r="H44" i="56"/>
  <c r="G44" i="56"/>
  <c r="F44" i="56"/>
  <c r="E44" i="56"/>
  <c r="O42" i="56"/>
  <c r="N42" i="56"/>
  <c r="M42" i="56"/>
  <c r="L42" i="56"/>
  <c r="K42" i="56"/>
  <c r="J42" i="56"/>
  <c r="I42" i="56"/>
  <c r="H42" i="56"/>
  <c r="G42" i="56"/>
  <c r="F42" i="56"/>
  <c r="E42" i="56"/>
  <c r="O40" i="56"/>
  <c r="N40" i="56"/>
  <c r="M40" i="56"/>
  <c r="L40" i="56"/>
  <c r="K40" i="56"/>
  <c r="J40" i="56"/>
  <c r="I40" i="56"/>
  <c r="H40" i="56"/>
  <c r="G40" i="56"/>
  <c r="F40" i="56"/>
  <c r="E40" i="56"/>
  <c r="O38" i="56"/>
  <c r="N38" i="56"/>
  <c r="M38" i="56"/>
  <c r="L38" i="56"/>
  <c r="K38" i="56"/>
  <c r="J38" i="56"/>
  <c r="I38" i="56"/>
  <c r="H38" i="56"/>
  <c r="G38" i="56"/>
  <c r="F38" i="56"/>
  <c r="E38" i="56"/>
  <c r="O36" i="56"/>
  <c r="N36" i="56"/>
  <c r="M36" i="56"/>
  <c r="L36" i="56"/>
  <c r="K36" i="56"/>
  <c r="J36" i="56"/>
  <c r="I36" i="56"/>
  <c r="H36" i="56"/>
  <c r="G36" i="56"/>
  <c r="F36" i="56"/>
  <c r="E36" i="56"/>
  <c r="O34" i="56"/>
  <c r="N34" i="56"/>
  <c r="M34" i="56"/>
  <c r="L34" i="56"/>
  <c r="K34" i="56"/>
  <c r="J34" i="56"/>
  <c r="I34" i="56"/>
  <c r="H34" i="56"/>
  <c r="G34" i="56"/>
  <c r="F34" i="56"/>
  <c r="E34" i="56"/>
  <c r="O32" i="56"/>
  <c r="N32" i="56"/>
  <c r="M32" i="56"/>
  <c r="L32" i="56"/>
  <c r="K32" i="56"/>
  <c r="J32" i="56"/>
  <c r="I32" i="56"/>
  <c r="H32" i="56"/>
  <c r="G32" i="56"/>
  <c r="F32" i="56"/>
  <c r="E32" i="56"/>
  <c r="O30" i="56"/>
  <c r="N30" i="56"/>
  <c r="M30" i="56"/>
  <c r="L30" i="56"/>
  <c r="K30" i="56"/>
  <c r="J30" i="56"/>
  <c r="I30" i="56"/>
  <c r="H30" i="56"/>
  <c r="G30" i="56"/>
  <c r="F30" i="56"/>
  <c r="E30" i="56"/>
  <c r="O28" i="56"/>
  <c r="N28" i="56"/>
  <c r="M28" i="56"/>
  <c r="L28" i="56"/>
  <c r="K28" i="56"/>
  <c r="J28" i="56"/>
  <c r="I28" i="56"/>
  <c r="H28" i="56"/>
  <c r="G28" i="56"/>
  <c r="F28" i="56"/>
  <c r="E28" i="56"/>
  <c r="O26" i="56"/>
  <c r="N26" i="56"/>
  <c r="M26" i="56"/>
  <c r="L26" i="56"/>
  <c r="K26" i="56"/>
  <c r="J26" i="56"/>
  <c r="I26" i="56"/>
  <c r="H26" i="56"/>
  <c r="G26" i="56"/>
  <c r="F26" i="56"/>
  <c r="E26" i="56"/>
  <c r="O24" i="56"/>
  <c r="N24" i="56"/>
  <c r="M24" i="56"/>
  <c r="L24" i="56"/>
  <c r="K24" i="56"/>
  <c r="J24" i="56"/>
  <c r="I24" i="56"/>
  <c r="H24" i="56"/>
  <c r="G24" i="56"/>
  <c r="F24" i="56"/>
  <c r="E24" i="56"/>
  <c r="O22" i="56"/>
  <c r="N22" i="56"/>
  <c r="M22" i="56"/>
  <c r="L22" i="56"/>
  <c r="K22" i="56"/>
  <c r="J22" i="56"/>
  <c r="I22" i="56"/>
  <c r="H22" i="56"/>
  <c r="G22" i="56"/>
  <c r="F22" i="56"/>
  <c r="E22" i="56"/>
  <c r="O20" i="56"/>
  <c r="N20" i="56"/>
  <c r="M20" i="56"/>
  <c r="L20" i="56"/>
  <c r="K20" i="56"/>
  <c r="J20" i="56"/>
  <c r="I20" i="56"/>
  <c r="H20" i="56"/>
  <c r="G20" i="56"/>
  <c r="F20" i="56"/>
  <c r="E20" i="56"/>
  <c r="O18" i="56"/>
  <c r="N18" i="56"/>
  <c r="M18" i="56"/>
  <c r="L18" i="56"/>
  <c r="K18" i="56"/>
  <c r="J18" i="56"/>
  <c r="I18" i="56"/>
  <c r="H18" i="56"/>
  <c r="G18" i="56"/>
  <c r="F18" i="56"/>
  <c r="E18" i="56"/>
  <c r="O16" i="56"/>
  <c r="N16" i="56"/>
  <c r="M16" i="56"/>
  <c r="L16" i="56"/>
  <c r="K16" i="56"/>
  <c r="J16" i="56"/>
  <c r="I16" i="56"/>
  <c r="H16" i="56"/>
  <c r="G16" i="56"/>
  <c r="F16" i="56"/>
  <c r="E16" i="56"/>
  <c r="O14" i="56"/>
  <c r="N14" i="56"/>
  <c r="M14" i="56"/>
  <c r="L14" i="56"/>
  <c r="K14" i="56"/>
  <c r="J14" i="56"/>
  <c r="I14" i="56"/>
  <c r="H14" i="56"/>
  <c r="G14" i="56"/>
  <c r="F14" i="56"/>
  <c r="E14" i="56"/>
  <c r="O12" i="56"/>
  <c r="N12" i="56"/>
  <c r="M12" i="56"/>
  <c r="L12" i="56"/>
  <c r="K12" i="56"/>
  <c r="J12" i="56"/>
  <c r="I12" i="56"/>
  <c r="H12" i="56"/>
  <c r="G12" i="56"/>
  <c r="F12" i="56"/>
  <c r="E12" i="56"/>
  <c r="O10" i="56"/>
  <c r="N10" i="56"/>
  <c r="M10" i="56"/>
  <c r="L10" i="56"/>
  <c r="K10" i="56"/>
  <c r="J10" i="56"/>
  <c r="I10" i="56"/>
  <c r="H10" i="56"/>
  <c r="G10" i="56"/>
  <c r="F10" i="56"/>
  <c r="E10" i="56"/>
  <c r="O8" i="56"/>
  <c r="N8" i="56"/>
  <c r="M8" i="56"/>
  <c r="L8" i="56"/>
  <c r="K8" i="56"/>
  <c r="J8" i="56"/>
  <c r="I8" i="56"/>
  <c r="H8" i="56"/>
  <c r="G8" i="56"/>
  <c r="F8" i="56"/>
  <c r="E8" i="56"/>
  <c r="O6" i="56"/>
  <c r="N6" i="56"/>
  <c r="M6" i="56"/>
  <c r="L6" i="56"/>
  <c r="K6" i="56"/>
  <c r="J6" i="56"/>
  <c r="I6" i="56"/>
  <c r="H6" i="56"/>
  <c r="G6" i="56"/>
  <c r="F6" i="56"/>
  <c r="E6" i="56"/>
  <c r="M11" i="55"/>
  <c r="J11" i="55"/>
  <c r="G11" i="55"/>
  <c r="D11" i="55"/>
  <c r="M10" i="55"/>
  <c r="J10" i="55"/>
  <c r="G10" i="55"/>
  <c r="D10" i="55"/>
  <c r="M9" i="55"/>
  <c r="J9" i="55"/>
  <c r="G9" i="55"/>
  <c r="D9" i="55"/>
  <c r="M8" i="55"/>
  <c r="J8" i="55"/>
  <c r="G8" i="55"/>
  <c r="D8" i="55"/>
  <c r="M7" i="55"/>
  <c r="J7" i="55"/>
  <c r="G7" i="55"/>
  <c r="D7" i="55"/>
  <c r="M6" i="55"/>
  <c r="J6" i="55"/>
  <c r="G6" i="55"/>
  <c r="D6" i="55"/>
  <c r="E11" i="54"/>
  <c r="E10" i="54"/>
  <c r="E9" i="54"/>
  <c r="E8" i="54"/>
  <c r="E7" i="54"/>
  <c r="E6" i="54"/>
  <c r="D35" i="53"/>
  <c r="D34" i="53"/>
  <c r="J24" i="53"/>
  <c r="G24" i="53"/>
  <c r="D24" i="53"/>
  <c r="J23" i="53"/>
  <c r="G23" i="53"/>
  <c r="D23" i="53"/>
  <c r="J13" i="53"/>
  <c r="G13" i="53"/>
  <c r="D13" i="53"/>
  <c r="J12" i="53"/>
  <c r="G12" i="53"/>
  <c r="D12" i="53"/>
  <c r="I14" i="52"/>
  <c r="J14" i="52"/>
  <c r="H14" i="52"/>
  <c r="F14" i="52"/>
  <c r="I13" i="52"/>
  <c r="J13" i="52"/>
  <c r="H13" i="52"/>
  <c r="F13" i="52"/>
  <c r="I12" i="52"/>
  <c r="J12" i="52"/>
  <c r="H12" i="52"/>
  <c r="F12" i="52"/>
  <c r="I11" i="52"/>
  <c r="J11" i="52"/>
  <c r="H11" i="52"/>
  <c r="F11" i="52"/>
  <c r="I10" i="52"/>
  <c r="J10" i="52"/>
  <c r="H10" i="52"/>
  <c r="F10" i="52"/>
  <c r="I9" i="52"/>
  <c r="J9" i="52"/>
  <c r="H9" i="52"/>
  <c r="F9" i="52"/>
  <c r="I8" i="52"/>
  <c r="J8" i="52"/>
  <c r="H8" i="52"/>
  <c r="F8" i="52"/>
  <c r="I7" i="52"/>
  <c r="J7" i="52"/>
  <c r="H7" i="52"/>
  <c r="F7" i="52"/>
  <c r="E6" i="50"/>
  <c r="E7" i="50"/>
  <c r="E8" i="50"/>
  <c r="E9" i="50"/>
  <c r="E10" i="50"/>
  <c r="E11" i="50"/>
  <c r="E12" i="50"/>
  <c r="E13" i="50"/>
  <c r="M18" i="50"/>
  <c r="M32" i="50"/>
  <c r="L32" i="50"/>
  <c r="K32" i="50"/>
  <c r="J32" i="50"/>
  <c r="I18" i="50"/>
  <c r="I32" i="50"/>
  <c r="H32" i="50"/>
  <c r="G32" i="50"/>
  <c r="F32" i="50"/>
  <c r="B18" i="50"/>
  <c r="C18" i="50"/>
  <c r="D18" i="50"/>
  <c r="E18" i="50"/>
  <c r="E32" i="50"/>
  <c r="D32" i="50"/>
  <c r="C32" i="50"/>
  <c r="B32" i="50"/>
  <c r="M17" i="50"/>
  <c r="M31" i="50"/>
  <c r="L31" i="50"/>
  <c r="K31" i="50"/>
  <c r="J31" i="50"/>
  <c r="I17" i="50"/>
  <c r="I31" i="50"/>
  <c r="H31" i="50"/>
  <c r="G31" i="50"/>
  <c r="F31" i="50"/>
  <c r="B17" i="50"/>
  <c r="C17" i="50"/>
  <c r="D17" i="50"/>
  <c r="E17" i="50"/>
  <c r="E31" i="50"/>
  <c r="D31" i="50"/>
  <c r="C31" i="50"/>
  <c r="B31" i="50"/>
  <c r="M16" i="50"/>
  <c r="M30" i="50"/>
  <c r="L30" i="50"/>
  <c r="K30" i="50"/>
  <c r="J30" i="50"/>
  <c r="I16" i="50"/>
  <c r="I30" i="50"/>
  <c r="H30" i="50"/>
  <c r="G30" i="50"/>
  <c r="F30" i="50"/>
  <c r="B16" i="50"/>
  <c r="C16" i="50"/>
  <c r="D16" i="50"/>
  <c r="E16" i="50"/>
  <c r="E30" i="50"/>
  <c r="D30" i="50"/>
  <c r="C30" i="50"/>
  <c r="B30" i="50"/>
  <c r="J15" i="50"/>
  <c r="K15" i="50"/>
  <c r="L15" i="50"/>
  <c r="M15" i="50"/>
  <c r="M29" i="50"/>
  <c r="L29" i="50"/>
  <c r="K29" i="50"/>
  <c r="J29" i="50"/>
  <c r="I15" i="50"/>
  <c r="I29" i="50"/>
  <c r="H29" i="50"/>
  <c r="G29" i="50"/>
  <c r="F29" i="50"/>
  <c r="E15" i="50"/>
  <c r="E29" i="50"/>
  <c r="D29" i="50"/>
  <c r="C29" i="50"/>
  <c r="B29" i="50"/>
  <c r="J14" i="50"/>
  <c r="K14" i="50"/>
  <c r="L14" i="50"/>
  <c r="M14" i="50"/>
  <c r="M28" i="50"/>
  <c r="L28" i="50"/>
  <c r="K28" i="50"/>
  <c r="J28" i="50"/>
  <c r="I14" i="50"/>
  <c r="I28" i="50"/>
  <c r="H28" i="50"/>
  <c r="G28" i="50"/>
  <c r="F28" i="50"/>
  <c r="E14" i="50"/>
  <c r="E28" i="50"/>
  <c r="D28" i="50"/>
  <c r="C28" i="50"/>
  <c r="B28" i="50"/>
  <c r="M27" i="50"/>
  <c r="L27" i="50"/>
  <c r="K27" i="50"/>
  <c r="J27" i="50"/>
  <c r="I27" i="50"/>
  <c r="H27" i="50"/>
  <c r="G27" i="50"/>
  <c r="F27" i="50"/>
  <c r="E27" i="50"/>
  <c r="D27" i="50"/>
  <c r="C27" i="50"/>
  <c r="B27" i="50"/>
  <c r="M26" i="50"/>
  <c r="L26" i="50"/>
  <c r="K26" i="50"/>
  <c r="J26" i="50"/>
  <c r="I26" i="50"/>
  <c r="H26" i="50"/>
  <c r="G26" i="50"/>
  <c r="F26" i="50"/>
  <c r="E26" i="50"/>
  <c r="D26" i="50"/>
  <c r="C26" i="50"/>
  <c r="B26" i="50"/>
  <c r="M25" i="50"/>
  <c r="L25" i="50"/>
  <c r="K25" i="50"/>
  <c r="J25" i="50"/>
  <c r="I25" i="50"/>
  <c r="H25" i="50"/>
  <c r="G25" i="50"/>
  <c r="F25" i="50"/>
  <c r="E25" i="50"/>
  <c r="D25" i="50"/>
  <c r="C25" i="50"/>
  <c r="B25" i="50"/>
  <c r="M24" i="50"/>
  <c r="L24" i="50"/>
  <c r="K24" i="50"/>
  <c r="J24" i="50"/>
  <c r="I24" i="50"/>
  <c r="H24" i="50"/>
  <c r="G24" i="50"/>
  <c r="F24" i="50"/>
  <c r="E24" i="50"/>
  <c r="D24" i="50"/>
  <c r="C24" i="50"/>
  <c r="B24" i="50"/>
  <c r="M23" i="50"/>
  <c r="L23" i="50"/>
  <c r="K23" i="50"/>
  <c r="J23" i="50"/>
  <c r="I23" i="50"/>
  <c r="H23" i="50"/>
  <c r="G23" i="50"/>
  <c r="F23" i="50"/>
  <c r="E23" i="50"/>
  <c r="D23" i="50"/>
  <c r="C23" i="50"/>
  <c r="B23" i="50"/>
  <c r="M22" i="50"/>
  <c r="L22" i="50"/>
  <c r="K22" i="50"/>
  <c r="J22" i="50"/>
  <c r="I22" i="50"/>
  <c r="H22" i="50"/>
  <c r="G22" i="50"/>
  <c r="F22" i="50"/>
  <c r="E22" i="50"/>
  <c r="D22" i="50"/>
  <c r="C22" i="50"/>
  <c r="B22" i="50"/>
  <c r="M21" i="50"/>
  <c r="L21" i="50"/>
  <c r="K21" i="50"/>
  <c r="J21" i="50"/>
  <c r="I21" i="50"/>
  <c r="H21" i="50"/>
  <c r="G21" i="50"/>
  <c r="F21" i="50"/>
  <c r="E21" i="50"/>
  <c r="D21" i="50"/>
  <c r="C21" i="50"/>
  <c r="B21" i="50"/>
  <c r="M20" i="50"/>
  <c r="L20" i="50"/>
  <c r="K20" i="50"/>
  <c r="J20" i="50"/>
  <c r="I20" i="50"/>
  <c r="H20" i="50"/>
  <c r="G20" i="50"/>
  <c r="F20" i="50"/>
  <c r="E20" i="50"/>
  <c r="D20" i="50"/>
  <c r="C20" i="50"/>
  <c r="B20" i="50"/>
  <c r="P40" i="43"/>
  <c r="N40" i="43"/>
  <c r="M40" i="43"/>
  <c r="K40" i="43"/>
  <c r="J40" i="43"/>
  <c r="H40" i="43"/>
  <c r="G40" i="43"/>
  <c r="E40" i="43"/>
  <c r="P39" i="43"/>
  <c r="N39" i="43"/>
  <c r="M39" i="43"/>
  <c r="K39" i="43"/>
  <c r="J39" i="43"/>
  <c r="H39" i="43"/>
  <c r="G39" i="43"/>
  <c r="E39" i="43"/>
  <c r="P38" i="43"/>
  <c r="N38" i="43"/>
  <c r="M38" i="43"/>
  <c r="K38" i="43"/>
  <c r="J38" i="43"/>
  <c r="H38" i="43"/>
  <c r="G38" i="43"/>
  <c r="E38" i="43"/>
  <c r="P37" i="43"/>
  <c r="N37" i="43"/>
  <c r="M37" i="43"/>
  <c r="K37" i="43"/>
  <c r="J37" i="43"/>
  <c r="H37" i="43"/>
  <c r="G37" i="43"/>
  <c r="E37" i="43"/>
  <c r="P36" i="43"/>
  <c r="N36" i="43"/>
  <c r="M36" i="43"/>
  <c r="K36" i="43"/>
  <c r="J36" i="43"/>
  <c r="H36" i="43"/>
  <c r="G36" i="43"/>
  <c r="E36" i="43"/>
  <c r="P35" i="43"/>
  <c r="N35" i="43"/>
  <c r="M35" i="43"/>
  <c r="K35" i="43"/>
  <c r="J35" i="43"/>
  <c r="H35" i="43"/>
  <c r="G35" i="43"/>
  <c r="E35" i="43"/>
  <c r="P39" i="41"/>
  <c r="N39" i="41"/>
  <c r="M39" i="41"/>
  <c r="K39" i="41"/>
  <c r="J39" i="41"/>
  <c r="H39" i="41"/>
  <c r="G39" i="41"/>
  <c r="E39" i="41"/>
  <c r="P38" i="41"/>
  <c r="N38" i="41"/>
  <c r="M38" i="41"/>
  <c r="K38" i="41"/>
  <c r="J38" i="41"/>
  <c r="H38" i="41"/>
  <c r="G38" i="41"/>
  <c r="E38" i="41"/>
  <c r="P37" i="41"/>
  <c r="N37" i="41"/>
  <c r="M37" i="41"/>
  <c r="K37" i="41"/>
  <c r="J37" i="41"/>
  <c r="H37" i="41"/>
  <c r="G37" i="41"/>
  <c r="E37" i="41"/>
  <c r="P36" i="41"/>
  <c r="N36" i="41"/>
  <c r="M36" i="41"/>
  <c r="K36" i="41"/>
  <c r="J36" i="41"/>
  <c r="H36" i="41"/>
  <c r="G36" i="41"/>
  <c r="E36" i="41"/>
  <c r="P35" i="41"/>
  <c r="N35" i="41"/>
  <c r="M35" i="41"/>
  <c r="K35" i="41"/>
  <c r="J35" i="41"/>
  <c r="H35" i="41"/>
  <c r="G35" i="41"/>
  <c r="E35" i="41"/>
  <c r="P34" i="41"/>
  <c r="N34" i="41"/>
  <c r="M34" i="41"/>
  <c r="K34" i="41"/>
  <c r="J34" i="41"/>
  <c r="H34" i="41"/>
  <c r="G34" i="41"/>
  <c r="E34" i="41"/>
  <c r="M11" i="40"/>
  <c r="J11" i="40"/>
  <c r="G11" i="40"/>
  <c r="D11" i="40"/>
  <c r="M10" i="40"/>
  <c r="J10" i="40"/>
  <c r="G10" i="40"/>
  <c r="D10" i="40"/>
  <c r="M9" i="40"/>
  <c r="J9" i="40"/>
  <c r="G9" i="40"/>
  <c r="D9" i="40"/>
  <c r="M8" i="40"/>
  <c r="J8" i="40"/>
  <c r="G8" i="40"/>
  <c r="D8" i="40"/>
  <c r="M7" i="40"/>
  <c r="J7" i="40"/>
  <c r="G7" i="40"/>
  <c r="D7" i="40"/>
  <c r="M6" i="40"/>
  <c r="J6" i="40"/>
  <c r="G6" i="40"/>
  <c r="D6" i="40"/>
  <c r="M5" i="40"/>
  <c r="J5" i="40"/>
  <c r="D5" i="40"/>
  <c r="E45" i="26"/>
  <c r="D45" i="26"/>
  <c r="C45" i="26"/>
  <c r="B45" i="26"/>
  <c r="G8" i="27"/>
  <c r="F8" i="27"/>
  <c r="G7" i="27"/>
  <c r="F7" i="27"/>
  <c r="G6" i="27"/>
  <c r="F6" i="27"/>
  <c r="G5" i="27"/>
  <c r="F5" i="27"/>
  <c r="G4" i="27"/>
  <c r="F4" i="27"/>
  <c r="B28" i="14"/>
  <c r="C23" i="24"/>
  <c r="B23" i="24"/>
  <c r="C169" i="21"/>
  <c r="C4" i="21"/>
  <c r="F26" i="20"/>
  <c r="F25" i="20"/>
  <c r="G26" i="20"/>
  <c r="G25" i="20"/>
  <c r="F3" i="20"/>
  <c r="F4" i="20"/>
  <c r="F5" i="20"/>
  <c r="F6" i="20"/>
  <c r="F7" i="20"/>
  <c r="F8" i="20"/>
  <c r="F9" i="20"/>
  <c r="F10" i="20"/>
  <c r="F11" i="20"/>
  <c r="F12" i="20"/>
  <c r="F13" i="20"/>
  <c r="F14" i="20"/>
  <c r="F15" i="20"/>
  <c r="F16" i="20"/>
  <c r="F17" i="20"/>
  <c r="F18" i="20"/>
  <c r="F19" i="20"/>
  <c r="F20" i="20"/>
  <c r="F21" i="20"/>
  <c r="F22" i="20"/>
  <c r="F23" i="20"/>
  <c r="F24" i="20"/>
  <c r="G24" i="20"/>
  <c r="E23" i="20"/>
  <c r="E24" i="20"/>
  <c r="D23" i="20"/>
  <c r="D24" i="20"/>
  <c r="C23" i="20"/>
  <c r="C24" i="20"/>
  <c r="B23" i="20"/>
  <c r="B24" i="20"/>
  <c r="G3" i="20"/>
  <c r="G4" i="20"/>
  <c r="G5" i="20"/>
  <c r="G6" i="20"/>
  <c r="G7" i="20"/>
  <c r="G8" i="20"/>
  <c r="G9" i="20"/>
  <c r="G10" i="20"/>
  <c r="G11" i="20"/>
  <c r="G12" i="20"/>
  <c r="G13" i="20"/>
  <c r="G14" i="20"/>
  <c r="G15" i="20"/>
  <c r="G16" i="20"/>
  <c r="G17" i="20"/>
  <c r="G18" i="20"/>
  <c r="G19" i="20"/>
  <c r="G20" i="20"/>
  <c r="G21" i="20"/>
  <c r="G22" i="20"/>
  <c r="G23" i="20"/>
  <c r="N8" i="19"/>
  <c r="O4" i="19"/>
  <c r="O5" i="19"/>
  <c r="O6" i="19"/>
  <c r="O7" i="19"/>
  <c r="O8" i="19"/>
  <c r="L8" i="19"/>
  <c r="M4" i="19"/>
  <c r="M5" i="19"/>
  <c r="M6" i="19"/>
  <c r="M7" i="19"/>
  <c r="M8" i="19"/>
  <c r="J8" i="19"/>
  <c r="K4" i="19"/>
  <c r="K5" i="19"/>
  <c r="K6" i="19"/>
  <c r="K7" i="19"/>
  <c r="K8" i="19"/>
  <c r="H8" i="19"/>
  <c r="I4" i="19"/>
  <c r="I5" i="19"/>
  <c r="I6" i="19"/>
  <c r="I7" i="19"/>
  <c r="I8" i="19"/>
  <c r="F8" i="19"/>
  <c r="G4" i="19"/>
  <c r="G5" i="19"/>
  <c r="G6" i="19"/>
  <c r="G7" i="19"/>
  <c r="G8" i="19"/>
  <c r="D8" i="19"/>
  <c r="E4" i="19"/>
  <c r="E5" i="19"/>
  <c r="E6" i="19"/>
  <c r="E7" i="19"/>
  <c r="E8" i="19"/>
  <c r="B8" i="19"/>
  <c r="C4" i="19"/>
  <c r="C5" i="19"/>
  <c r="C6" i="19"/>
  <c r="C7" i="19"/>
  <c r="C8" i="19"/>
  <c r="D4" i="18"/>
  <c r="F4" i="18"/>
  <c r="H4" i="18"/>
  <c r="K4" i="18"/>
  <c r="D5" i="18"/>
  <c r="F5" i="18"/>
  <c r="H5" i="18"/>
  <c r="K5" i="18"/>
  <c r="D6" i="18"/>
  <c r="F6" i="18"/>
  <c r="H6" i="18"/>
  <c r="K6" i="18"/>
  <c r="D7" i="18"/>
  <c r="F7" i="18"/>
  <c r="H7" i="18"/>
  <c r="K7" i="18"/>
  <c r="D8" i="18"/>
  <c r="F8" i="18"/>
  <c r="H8" i="18"/>
  <c r="K8" i="18"/>
  <c r="D9" i="18"/>
  <c r="F9" i="18"/>
  <c r="H9" i="18"/>
  <c r="K9" i="18"/>
  <c r="D10" i="18"/>
  <c r="F10" i="18"/>
  <c r="H10" i="18"/>
  <c r="K10" i="18"/>
  <c r="D11" i="18"/>
  <c r="F11" i="18"/>
  <c r="H11" i="18"/>
  <c r="K11" i="18"/>
  <c r="D12" i="18"/>
  <c r="F12" i="18"/>
  <c r="H12" i="18"/>
  <c r="K12" i="18"/>
  <c r="D13" i="18"/>
  <c r="F13" i="18"/>
  <c r="H13" i="18"/>
  <c r="K13" i="18"/>
  <c r="D14" i="18"/>
  <c r="F14" i="18"/>
  <c r="H14" i="18"/>
  <c r="K14" i="18"/>
  <c r="D15" i="18"/>
  <c r="F15" i="18"/>
  <c r="H15" i="18"/>
  <c r="K15" i="18"/>
  <c r="D16" i="18"/>
  <c r="F16" i="18"/>
  <c r="H16" i="18"/>
  <c r="K16" i="18"/>
  <c r="D17" i="18"/>
  <c r="F17" i="18"/>
  <c r="H17" i="18"/>
  <c r="K17" i="18"/>
  <c r="D18" i="18"/>
  <c r="F18" i="18"/>
  <c r="H18" i="18"/>
  <c r="K18" i="18"/>
  <c r="D19" i="18"/>
  <c r="F19" i="18"/>
  <c r="H19" i="18"/>
  <c r="K19" i="18"/>
  <c r="D20" i="18"/>
  <c r="F20" i="18"/>
  <c r="H20" i="18"/>
  <c r="K20" i="18"/>
  <c r="D21" i="18"/>
  <c r="F21" i="18"/>
  <c r="H21" i="18"/>
  <c r="K21" i="18"/>
  <c r="D22" i="18"/>
  <c r="F22" i="18"/>
  <c r="H22" i="18"/>
  <c r="K22" i="18"/>
  <c r="D23" i="18"/>
  <c r="F23" i="18"/>
  <c r="H23" i="18"/>
  <c r="K23" i="18"/>
  <c r="D24" i="18"/>
  <c r="F24" i="18"/>
  <c r="H24" i="18"/>
  <c r="K24" i="18"/>
  <c r="D25" i="18"/>
  <c r="F25" i="18"/>
  <c r="H25" i="18"/>
  <c r="K25" i="18"/>
  <c r="D26" i="18"/>
  <c r="F26" i="18"/>
  <c r="H26" i="18"/>
  <c r="K26" i="18"/>
  <c r="D27" i="18"/>
  <c r="F27" i="18"/>
  <c r="H27" i="18"/>
  <c r="K27" i="18"/>
  <c r="D28" i="18"/>
  <c r="F28" i="18"/>
  <c r="H28" i="18"/>
  <c r="K28" i="18"/>
  <c r="D29" i="18"/>
  <c r="F29" i="18"/>
  <c r="H29" i="18"/>
  <c r="K29" i="18"/>
  <c r="D30" i="18"/>
  <c r="F30" i="18"/>
  <c r="H30" i="18"/>
  <c r="K30" i="18"/>
  <c r="D31" i="18"/>
  <c r="F31" i="18"/>
  <c r="H31" i="18"/>
  <c r="K31" i="18"/>
  <c r="D32" i="18"/>
  <c r="F32" i="18"/>
  <c r="H32" i="18"/>
  <c r="K32" i="18"/>
  <c r="D33" i="18"/>
  <c r="F33" i="18"/>
  <c r="H33" i="18"/>
  <c r="K33" i="18"/>
  <c r="D34" i="18"/>
  <c r="F34" i="18"/>
  <c r="H34" i="18"/>
  <c r="K34" i="18"/>
  <c r="D35" i="18"/>
  <c r="F35" i="18"/>
  <c r="H35" i="18"/>
  <c r="K35" i="18"/>
  <c r="D36" i="18"/>
  <c r="F36" i="18"/>
  <c r="H36" i="18"/>
  <c r="K36" i="18"/>
  <c r="D37" i="18"/>
  <c r="F37" i="18"/>
  <c r="H37" i="18"/>
  <c r="K37" i="18"/>
  <c r="D38" i="18"/>
  <c r="F38" i="18"/>
  <c r="H38" i="18"/>
  <c r="K38" i="18"/>
  <c r="D39" i="18"/>
  <c r="F39" i="18"/>
  <c r="H39" i="18"/>
  <c r="K39" i="18"/>
  <c r="D40" i="18"/>
  <c r="F40" i="18"/>
  <c r="H40" i="18"/>
  <c r="K40" i="18"/>
  <c r="D41" i="18"/>
  <c r="F41" i="18"/>
  <c r="H41" i="18"/>
  <c r="K41" i="18"/>
  <c r="D42" i="18"/>
  <c r="F42" i="18"/>
  <c r="H42" i="18"/>
  <c r="K42" i="18"/>
  <c r="D43" i="18"/>
  <c r="F43" i="18"/>
  <c r="H43" i="18"/>
  <c r="K43" i="18"/>
  <c r="D44" i="18"/>
  <c r="F44" i="18"/>
  <c r="H44" i="18"/>
  <c r="K44" i="18"/>
  <c r="K45" i="18"/>
  <c r="I45" i="18"/>
  <c r="C45" i="18"/>
  <c r="E45" i="18"/>
  <c r="G45" i="18"/>
  <c r="J45" i="18"/>
  <c r="H45" i="18"/>
  <c r="F45" i="18"/>
  <c r="D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J4" i="18"/>
  <c r="N8" i="17"/>
  <c r="O4" i="17"/>
  <c r="O5" i="17"/>
  <c r="O6" i="17"/>
  <c r="O7" i="17"/>
  <c r="O8" i="17"/>
  <c r="L8" i="17"/>
  <c r="M4" i="17"/>
  <c r="M5" i="17"/>
  <c r="M6" i="17"/>
  <c r="M7" i="17"/>
  <c r="M8" i="17"/>
  <c r="J8" i="17"/>
  <c r="K4" i="17"/>
  <c r="K5" i="17"/>
  <c r="K6" i="17"/>
  <c r="K7" i="17"/>
  <c r="K8" i="17"/>
  <c r="H8" i="17"/>
  <c r="I4" i="17"/>
  <c r="I5" i="17"/>
  <c r="I6" i="17"/>
  <c r="I7" i="17"/>
  <c r="I8" i="17"/>
  <c r="F8" i="17"/>
  <c r="G4" i="17"/>
  <c r="G5" i="17"/>
  <c r="G6" i="17"/>
  <c r="G7" i="17"/>
  <c r="G8" i="17"/>
  <c r="D8" i="17"/>
  <c r="E4" i="17"/>
  <c r="E5" i="17"/>
  <c r="E6" i="17"/>
  <c r="E7" i="17"/>
  <c r="E8" i="17"/>
  <c r="B8" i="17"/>
  <c r="C4" i="17"/>
  <c r="C5" i="17"/>
  <c r="C6" i="17"/>
  <c r="C7" i="17"/>
  <c r="C8" i="17"/>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H45" i="16"/>
  <c r="I45" i="16"/>
  <c r="F45" i="16"/>
  <c r="G45" i="16"/>
  <c r="D45" i="16"/>
  <c r="E45" i="16"/>
  <c r="B45" i="16"/>
  <c r="C45" i="16"/>
  <c r="I44" i="16"/>
  <c r="G44" i="16"/>
  <c r="E44" i="16"/>
  <c r="C44" i="16"/>
  <c r="I43" i="16"/>
  <c r="G43" i="16"/>
  <c r="E43" i="16"/>
  <c r="C43" i="16"/>
  <c r="I42" i="16"/>
  <c r="G42" i="16"/>
  <c r="E42" i="16"/>
  <c r="C42" i="16"/>
  <c r="I41" i="16"/>
  <c r="G41" i="16"/>
  <c r="E41" i="16"/>
  <c r="C41" i="16"/>
  <c r="I40" i="16"/>
  <c r="G40" i="16"/>
  <c r="E40" i="16"/>
  <c r="C40" i="16"/>
  <c r="I39" i="16"/>
  <c r="G39" i="16"/>
  <c r="E39" i="16"/>
  <c r="C39" i="16"/>
  <c r="I38" i="16"/>
  <c r="G38" i="16"/>
  <c r="E38" i="16"/>
  <c r="C38" i="16"/>
  <c r="I37" i="16"/>
  <c r="G37" i="16"/>
  <c r="E37" i="16"/>
  <c r="C37" i="16"/>
  <c r="I36" i="16"/>
  <c r="G36" i="16"/>
  <c r="E36" i="16"/>
  <c r="C36" i="16"/>
  <c r="I35" i="16"/>
  <c r="G35" i="16"/>
  <c r="E35" i="16"/>
  <c r="C35" i="16"/>
  <c r="I34" i="16"/>
  <c r="G34" i="16"/>
  <c r="E34" i="16"/>
  <c r="C34" i="16"/>
  <c r="I33" i="16"/>
  <c r="G33" i="16"/>
  <c r="E33" i="16"/>
  <c r="C33" i="16"/>
  <c r="I32" i="16"/>
  <c r="G32" i="16"/>
  <c r="E32" i="16"/>
  <c r="C32" i="16"/>
  <c r="I31" i="16"/>
  <c r="G31" i="16"/>
  <c r="E31" i="16"/>
  <c r="C31" i="16"/>
  <c r="I30" i="16"/>
  <c r="G30" i="16"/>
  <c r="E30" i="16"/>
  <c r="C30" i="16"/>
  <c r="I29" i="16"/>
  <c r="G29" i="16"/>
  <c r="E29" i="16"/>
  <c r="C29" i="16"/>
  <c r="I28" i="16"/>
  <c r="G28" i="16"/>
  <c r="E28" i="16"/>
  <c r="C28" i="16"/>
  <c r="I27" i="16"/>
  <c r="G27" i="16"/>
  <c r="E27" i="16"/>
  <c r="C27" i="16"/>
  <c r="I26" i="16"/>
  <c r="G26" i="16"/>
  <c r="E26" i="16"/>
  <c r="C26" i="16"/>
  <c r="I25" i="16"/>
  <c r="G25" i="16"/>
  <c r="E25" i="16"/>
  <c r="C25" i="16"/>
  <c r="I24" i="16"/>
  <c r="G24" i="16"/>
  <c r="E24" i="16"/>
  <c r="C24" i="16"/>
  <c r="I23" i="16"/>
  <c r="G23" i="16"/>
  <c r="E23" i="16"/>
  <c r="C23" i="16"/>
  <c r="I22" i="16"/>
  <c r="G22" i="16"/>
  <c r="E22" i="16"/>
  <c r="C22" i="16"/>
  <c r="I21" i="16"/>
  <c r="G21" i="16"/>
  <c r="E21" i="16"/>
  <c r="C21" i="16"/>
  <c r="I20" i="16"/>
  <c r="G20" i="16"/>
  <c r="E20" i="16"/>
  <c r="C20" i="16"/>
  <c r="I19" i="16"/>
  <c r="G19" i="16"/>
  <c r="E19" i="16"/>
  <c r="C19" i="16"/>
  <c r="I18" i="16"/>
  <c r="G18" i="16"/>
  <c r="E18" i="16"/>
  <c r="C18" i="16"/>
  <c r="I17" i="16"/>
  <c r="G17" i="16"/>
  <c r="E17" i="16"/>
  <c r="C17" i="16"/>
  <c r="I16" i="16"/>
  <c r="G16" i="16"/>
  <c r="E16" i="16"/>
  <c r="C16" i="16"/>
  <c r="I15" i="16"/>
  <c r="G15" i="16"/>
  <c r="E15" i="16"/>
  <c r="C15" i="16"/>
  <c r="I14" i="16"/>
  <c r="G14" i="16"/>
  <c r="E14" i="16"/>
  <c r="C14" i="16"/>
  <c r="I13" i="16"/>
  <c r="G13" i="16"/>
  <c r="E13" i="16"/>
  <c r="C13" i="16"/>
  <c r="I12" i="16"/>
  <c r="G12" i="16"/>
  <c r="E12" i="16"/>
  <c r="C12" i="16"/>
  <c r="I11" i="16"/>
  <c r="G11" i="16"/>
  <c r="E11" i="16"/>
  <c r="C11" i="16"/>
  <c r="I10" i="16"/>
  <c r="G10" i="16"/>
  <c r="E10" i="16"/>
  <c r="C10" i="16"/>
  <c r="I9" i="16"/>
  <c r="G9" i="16"/>
  <c r="E9" i="16"/>
  <c r="C9" i="16"/>
  <c r="I8" i="16"/>
  <c r="G8" i="16"/>
  <c r="E8" i="16"/>
  <c r="C8" i="16"/>
  <c r="I7" i="16"/>
  <c r="G7" i="16"/>
  <c r="E7" i="16"/>
  <c r="C7" i="16"/>
  <c r="I6" i="16"/>
  <c r="G6" i="16"/>
  <c r="E6" i="16"/>
  <c r="C6" i="16"/>
  <c r="I5" i="16"/>
  <c r="G5" i="16"/>
  <c r="E5" i="16"/>
  <c r="C5" i="16"/>
  <c r="I4" i="16"/>
  <c r="G4" i="16"/>
  <c r="E4" i="16"/>
  <c r="C4" i="16"/>
  <c r="K16" i="15"/>
  <c r="J16" i="15"/>
  <c r="H16" i="15"/>
  <c r="F16" i="15"/>
  <c r="D16" i="15"/>
  <c r="K15" i="15"/>
  <c r="J15" i="15"/>
  <c r="H15" i="15"/>
  <c r="F15" i="15"/>
  <c r="D15" i="15"/>
  <c r="K14" i="15"/>
  <c r="J14" i="15"/>
  <c r="H14" i="15"/>
  <c r="F14" i="15"/>
  <c r="D14" i="15"/>
  <c r="K13" i="15"/>
  <c r="J13" i="15"/>
  <c r="H13" i="15"/>
  <c r="F13" i="15"/>
  <c r="D13" i="15"/>
  <c r="K12" i="15"/>
  <c r="J12" i="15"/>
  <c r="H12" i="15"/>
  <c r="F12" i="15"/>
  <c r="D12" i="15"/>
  <c r="K11" i="15"/>
  <c r="J11" i="15"/>
  <c r="H11" i="15"/>
  <c r="F11" i="15"/>
  <c r="D11" i="15"/>
  <c r="K9" i="15"/>
  <c r="J9" i="15"/>
  <c r="H9" i="15"/>
  <c r="F9" i="15"/>
  <c r="D9" i="15"/>
  <c r="K8" i="15"/>
  <c r="J8" i="15"/>
  <c r="H8" i="15"/>
  <c r="F8" i="15"/>
  <c r="D8" i="15"/>
  <c r="K7" i="15"/>
  <c r="J7" i="15"/>
  <c r="H7" i="15"/>
  <c r="F7" i="15"/>
  <c r="D7" i="15"/>
  <c r="K6" i="15"/>
  <c r="J6" i="15"/>
  <c r="H6" i="15"/>
  <c r="F6" i="15"/>
  <c r="D6" i="15"/>
  <c r="K5" i="15"/>
  <c r="J5" i="15"/>
  <c r="H5" i="15"/>
  <c r="F5" i="15"/>
  <c r="D5" i="15"/>
  <c r="K4" i="15"/>
  <c r="J4" i="15"/>
  <c r="H4" i="15"/>
  <c r="F4" i="15"/>
  <c r="D4" i="15"/>
  <c r="J4" i="14"/>
  <c r="J5" i="14"/>
  <c r="J6" i="14"/>
  <c r="J7" i="14"/>
  <c r="J8" i="14"/>
  <c r="J9" i="14"/>
  <c r="J10" i="14"/>
  <c r="J11" i="14"/>
  <c r="J12" i="14"/>
  <c r="J13" i="14"/>
  <c r="J14" i="14"/>
  <c r="J15" i="14"/>
  <c r="J16" i="14"/>
  <c r="J17" i="14"/>
  <c r="J18" i="14"/>
  <c r="J19" i="14"/>
  <c r="J20" i="14"/>
  <c r="J21" i="14"/>
  <c r="J22" i="14"/>
  <c r="J23" i="14"/>
  <c r="J24" i="14"/>
  <c r="J25" i="14"/>
  <c r="J26" i="14"/>
  <c r="J27" i="14"/>
  <c r="J28" i="14"/>
  <c r="H28" i="14"/>
  <c r="I28" i="14"/>
  <c r="F28" i="14"/>
  <c r="G28" i="14"/>
  <c r="D28" i="14"/>
  <c r="E28" i="14"/>
  <c r="C28" i="14"/>
  <c r="I27" i="14"/>
  <c r="G27" i="14"/>
  <c r="E27" i="14"/>
  <c r="C27" i="14"/>
  <c r="I26" i="14"/>
  <c r="G26" i="14"/>
  <c r="E26" i="14"/>
  <c r="C26" i="14"/>
  <c r="I25" i="14"/>
  <c r="G25" i="14"/>
  <c r="E25" i="14"/>
  <c r="C25" i="14"/>
  <c r="I24" i="14"/>
  <c r="G24" i="14"/>
  <c r="E24" i="14"/>
  <c r="C24" i="14"/>
  <c r="I23" i="14"/>
  <c r="G23" i="14"/>
  <c r="E23" i="14"/>
  <c r="C23" i="14"/>
  <c r="I22" i="14"/>
  <c r="G22" i="14"/>
  <c r="E22" i="14"/>
  <c r="C22" i="14"/>
  <c r="I21" i="14"/>
  <c r="G21" i="14"/>
  <c r="E21" i="14"/>
  <c r="C21" i="14"/>
  <c r="I20" i="14"/>
  <c r="G20" i="14"/>
  <c r="E20" i="14"/>
  <c r="C20" i="14"/>
  <c r="I19" i="14"/>
  <c r="G19" i="14"/>
  <c r="E19" i="14"/>
  <c r="C19" i="14"/>
  <c r="I18" i="14"/>
  <c r="G18" i="14"/>
  <c r="E18" i="14"/>
  <c r="C18" i="14"/>
  <c r="I17" i="14"/>
  <c r="G17" i="14"/>
  <c r="E17" i="14"/>
  <c r="C17" i="14"/>
  <c r="I16" i="14"/>
  <c r="G16" i="14"/>
  <c r="E16" i="14"/>
  <c r="C16" i="14"/>
  <c r="I15" i="14"/>
  <c r="G15" i="14"/>
  <c r="E15" i="14"/>
  <c r="C15" i="14"/>
  <c r="I14" i="14"/>
  <c r="G14" i="14"/>
  <c r="E14" i="14"/>
  <c r="C14" i="14"/>
  <c r="I13" i="14"/>
  <c r="G13" i="14"/>
  <c r="E13" i="14"/>
  <c r="C13" i="14"/>
  <c r="I12" i="14"/>
  <c r="G12" i="14"/>
  <c r="E12" i="14"/>
  <c r="C12" i="14"/>
  <c r="I11" i="14"/>
  <c r="G11" i="14"/>
  <c r="E11" i="14"/>
  <c r="C11" i="14"/>
  <c r="I10" i="14"/>
  <c r="G10" i="14"/>
  <c r="E10" i="14"/>
  <c r="C10" i="14"/>
  <c r="I9" i="14"/>
  <c r="G9" i="14"/>
  <c r="E9" i="14"/>
  <c r="C9" i="14"/>
  <c r="I8" i="14"/>
  <c r="G8" i="14"/>
  <c r="E8" i="14"/>
  <c r="C8" i="14"/>
  <c r="I7" i="14"/>
  <c r="G7" i="14"/>
  <c r="E7" i="14"/>
  <c r="C7" i="14"/>
  <c r="I6" i="14"/>
  <c r="G6" i="14"/>
  <c r="E6" i="14"/>
  <c r="C6" i="14"/>
  <c r="I5" i="14"/>
  <c r="G5" i="14"/>
  <c r="E5" i="14"/>
  <c r="C5" i="14"/>
  <c r="I4" i="14"/>
  <c r="G4" i="14"/>
  <c r="E4" i="14"/>
  <c r="C4" i="14"/>
  <c r="G24" i="11"/>
  <c r="D24" i="11"/>
  <c r="G23" i="11"/>
  <c r="D23" i="11"/>
  <c r="G22" i="11"/>
  <c r="D22" i="11"/>
  <c r="G21" i="11"/>
  <c r="D21" i="11"/>
  <c r="G20" i="11"/>
  <c r="D20" i="11"/>
  <c r="G19" i="11"/>
  <c r="D19" i="11"/>
  <c r="G18" i="11"/>
  <c r="D18" i="11"/>
  <c r="G17" i="11"/>
  <c r="D17" i="11"/>
  <c r="G16" i="11"/>
  <c r="D16" i="11"/>
  <c r="G15" i="11"/>
  <c r="D15" i="11"/>
  <c r="G14" i="11"/>
  <c r="D14" i="11"/>
  <c r="G13" i="11"/>
  <c r="D13" i="11"/>
  <c r="G12" i="11"/>
  <c r="D12" i="11"/>
  <c r="G11" i="11"/>
  <c r="D11" i="11"/>
  <c r="G10" i="11"/>
  <c r="D10" i="11"/>
  <c r="G9" i="11"/>
  <c r="D9" i="11"/>
  <c r="G8" i="11"/>
  <c r="D8" i="11"/>
  <c r="G7" i="11"/>
  <c r="D7" i="11"/>
  <c r="G6" i="11"/>
  <c r="D6" i="11"/>
  <c r="G5" i="11"/>
  <c r="D5" i="11"/>
  <c r="C22" i="12"/>
  <c r="B22" i="12"/>
  <c r="C22" i="10"/>
  <c r="B22" i="10"/>
  <c r="H105" i="8"/>
  <c r="F105" i="8"/>
  <c r="D105" i="8"/>
  <c r="B104" i="3"/>
  <c r="D104" i="3"/>
  <c r="F104" i="3"/>
</calcChain>
</file>

<file path=xl/comments1.xml><?xml version="1.0" encoding="utf-8"?>
<comments xmlns="http://schemas.openxmlformats.org/spreadsheetml/2006/main">
  <authors>
    <author>Stadt Freiburg i.Br.</author>
  </authors>
  <commentList>
    <comment ref="A32" authorId="0">
      <text>
        <r>
          <rPr>
            <b/>
            <sz val="8"/>
            <color indexed="81"/>
            <rFont val="Tahoma"/>
            <family val="2"/>
          </rPr>
          <t xml:space="preserve">G. Grund:
</t>
        </r>
        <r>
          <rPr>
            <sz val="8"/>
            <color indexed="81"/>
            <rFont val="Tahoma"/>
            <family val="2"/>
          </rPr>
          <t xml:space="preserve">Analog zum BB 2010 werden beim Bezirk Mundenhof die Übergangsquoten von Lehen übernommen. </t>
        </r>
      </text>
    </comment>
  </commentList>
</comments>
</file>

<file path=xl/comments2.xml><?xml version="1.0" encoding="utf-8"?>
<comments xmlns="http://schemas.openxmlformats.org/spreadsheetml/2006/main">
  <authors>
    <author/>
  </authors>
  <commentList>
    <comment ref="A9" authorId="0">
      <text>
        <r>
          <rPr>
            <sz val="10"/>
            <color indexed="8"/>
            <rFont val="Arial"/>
            <family val="2"/>
          </rPr>
          <t>Einzelveranstaltungen sind einmalige Veranstaltungen mit höchstens 2 bis 3 Unterrichtsstunden.</t>
        </r>
      </text>
    </comment>
  </commentList>
</comments>
</file>

<file path=xl/sharedStrings.xml><?xml version="1.0" encoding="utf-8"?>
<sst xmlns="http://schemas.openxmlformats.org/spreadsheetml/2006/main" count="8351" uniqueCount="2402">
  <si>
    <t>Kapitel</t>
  </si>
  <si>
    <t>Indikator</t>
  </si>
  <si>
    <t>Tabellenbezeichnung</t>
  </si>
  <si>
    <t>Tab A1-3A: Einwohnerinnen in Freiburg nach Altersgruppen am 31.12.2012 (Anzahl; in %)</t>
  </si>
  <si>
    <t>Einwohner und 
Einwohnerinnen</t>
  </si>
  <si>
    <t>Altersklassen</t>
  </si>
  <si>
    <t xml:space="preserve">Anzahl </t>
  </si>
  <si>
    <t>Anteil</t>
  </si>
  <si>
    <t>0 bis unter 3 Jahre alt</t>
  </si>
  <si>
    <t>3 bis unter 6 Jahre alt</t>
  </si>
  <si>
    <t>6 bis unter 10 Jahre alt</t>
  </si>
  <si>
    <t>10 bis unter 18 Jahre alt</t>
  </si>
  <si>
    <t>18 bis unter 25 Jahre alt</t>
  </si>
  <si>
    <t>25 bis unter 45 Jahre alt</t>
  </si>
  <si>
    <t>45 bis unter 65 Jahre alt</t>
  </si>
  <si>
    <t>65 bis unter 75 Jahre alt</t>
  </si>
  <si>
    <t>75 Jahre alt und älter</t>
  </si>
  <si>
    <t>Gesamt</t>
  </si>
  <si>
    <t>Quelle: Amt für Bürgerservice und Informationsverarbeitung, Freiburg, eigene Auswertung</t>
  </si>
  <si>
    <t>Tab A1-4A: EinwohnerInnen in Freiburg nach Altersgliederung am 31.12.2012  (Anzahl; in %)</t>
  </si>
  <si>
    <t>Geschlecht</t>
  </si>
  <si>
    <t>männlich</t>
  </si>
  <si>
    <t>weiblich</t>
  </si>
  <si>
    <t>Altersgliederung</t>
  </si>
  <si>
    <t>Anzahl</t>
  </si>
  <si>
    <t>0 Jahre</t>
  </si>
  <si>
    <t>1 Jahre</t>
  </si>
  <si>
    <t>2 Jahre</t>
  </si>
  <si>
    <t>3 Jahre</t>
  </si>
  <si>
    <t>4 Jahre</t>
  </si>
  <si>
    <t>5 Jahre</t>
  </si>
  <si>
    <t>6 Jahre</t>
  </si>
  <si>
    <t>7 Jahre</t>
  </si>
  <si>
    <t>8 Jahre</t>
  </si>
  <si>
    <t>9 Jahre</t>
  </si>
  <si>
    <t>10 Jahre</t>
  </si>
  <si>
    <t>11 Jahre</t>
  </si>
  <si>
    <t>12 Jahre</t>
  </si>
  <si>
    <t>13 Jahre</t>
  </si>
  <si>
    <t>14 Jahre</t>
  </si>
  <si>
    <t>15 Jahre</t>
  </si>
  <si>
    <t>16 Jahre</t>
  </si>
  <si>
    <t>17 Jahre</t>
  </si>
  <si>
    <t>18 Jahre</t>
  </si>
  <si>
    <t>19 Jahre</t>
  </si>
  <si>
    <t>20 Jahre</t>
  </si>
  <si>
    <t>21 Jahre</t>
  </si>
  <si>
    <t>22 Jahre</t>
  </si>
  <si>
    <t>23 Jahre</t>
  </si>
  <si>
    <t>24 Jahre</t>
  </si>
  <si>
    <t>25 Jahre</t>
  </si>
  <si>
    <t>26 Jahre</t>
  </si>
  <si>
    <t>27 Jahre</t>
  </si>
  <si>
    <t>28 Jahre</t>
  </si>
  <si>
    <t>29 Jahre</t>
  </si>
  <si>
    <t>30 Jahre</t>
  </si>
  <si>
    <t>31 Jahre</t>
  </si>
  <si>
    <t>32 Jahre</t>
  </si>
  <si>
    <t>33 Jahre</t>
  </si>
  <si>
    <t>34 Jahre</t>
  </si>
  <si>
    <t>35 Jahre</t>
  </si>
  <si>
    <t>36 Jahre</t>
  </si>
  <si>
    <t>37 Jahre</t>
  </si>
  <si>
    <t>38 Jahre</t>
  </si>
  <si>
    <t>39 Jahre</t>
  </si>
  <si>
    <t>40 Jahre</t>
  </si>
  <si>
    <t>41 Jahre</t>
  </si>
  <si>
    <t>42 Jahre</t>
  </si>
  <si>
    <t>43 Jahre</t>
  </si>
  <si>
    <t>44 Jahre</t>
  </si>
  <si>
    <t>45 Jahre</t>
  </si>
  <si>
    <t>46 Jahre</t>
  </si>
  <si>
    <t>47 Jahre</t>
  </si>
  <si>
    <t>48 Jahre</t>
  </si>
  <si>
    <t>49 Jahre</t>
  </si>
  <si>
    <t>50 Jahre</t>
  </si>
  <si>
    <t>51 Jahre</t>
  </si>
  <si>
    <t>52 Jahre</t>
  </si>
  <si>
    <t>53 Jahre</t>
  </si>
  <si>
    <t>54 Jahre</t>
  </si>
  <si>
    <t>55 Jahre</t>
  </si>
  <si>
    <t>56 Jahre</t>
  </si>
  <si>
    <t>57 Jahre</t>
  </si>
  <si>
    <t>58 Jahre</t>
  </si>
  <si>
    <t>59 Jahre</t>
  </si>
  <si>
    <t>60 Jahre</t>
  </si>
  <si>
    <t>61 Jahre</t>
  </si>
  <si>
    <t>62 Jahre</t>
  </si>
  <si>
    <t>63 Jahre</t>
  </si>
  <si>
    <t>64 Jahre</t>
  </si>
  <si>
    <t>65 Jahre</t>
  </si>
  <si>
    <t>66 Jahre</t>
  </si>
  <si>
    <t>67 Jahre</t>
  </si>
  <si>
    <t>68 Jahre</t>
  </si>
  <si>
    <t>69 Jahre</t>
  </si>
  <si>
    <t>70 Jahre</t>
  </si>
  <si>
    <t>71 Jahre</t>
  </si>
  <si>
    <t>72 Jahre</t>
  </si>
  <si>
    <t>73 Jahre</t>
  </si>
  <si>
    <t>74 Jahre</t>
  </si>
  <si>
    <t>75 Jahre</t>
  </si>
  <si>
    <t>76 Jahre</t>
  </si>
  <si>
    <t>77 Jahre</t>
  </si>
  <si>
    <t>78 Jahre</t>
  </si>
  <si>
    <t>79 Jahre</t>
  </si>
  <si>
    <t>80 Jahre</t>
  </si>
  <si>
    <t>81 Jahre</t>
  </si>
  <si>
    <t>82 Jahre</t>
  </si>
  <si>
    <t>83 Jahre</t>
  </si>
  <si>
    <t>84 Jahre</t>
  </si>
  <si>
    <t>85 Jahre</t>
  </si>
  <si>
    <t>86 Jahre</t>
  </si>
  <si>
    <t>87 Jahre</t>
  </si>
  <si>
    <t>88 Jahre</t>
  </si>
  <si>
    <t>89 Jahre</t>
  </si>
  <si>
    <t>90 Jahre</t>
  </si>
  <si>
    <t>91 Jahre</t>
  </si>
  <si>
    <t>92 Jahre</t>
  </si>
  <si>
    <t>93 Jahre</t>
  </si>
  <si>
    <t>94 Jahre</t>
  </si>
  <si>
    <t>95 Jahre</t>
  </si>
  <si>
    <t>96 Jahre</t>
  </si>
  <si>
    <t>97 Jahre</t>
  </si>
  <si>
    <t>98 Jahre</t>
  </si>
  <si>
    <t>99 Jahre und älter</t>
  </si>
  <si>
    <t>Tab. A1-6A: Die Bevölkerung in den Freiburger Stadtbezirken 2012 bis 2030 (Anzahl; in %)</t>
  </si>
  <si>
    <t>Tab. A1-7A: Bevölkerung nach Altersgruppen in den Freiburger Stadtbezirken 2012 bis 2030 (Anzahl; in %)</t>
  </si>
  <si>
    <t>Tab. A1-14A: Wanderungsbewegungen der 18- bis unter 25-Jährigen in Freiburg i. Br. von 2000 bis 2012 (Anzahl)</t>
  </si>
  <si>
    <t>(unverändert „→“ = 5 % Veränderung und weniger)</t>
  </si>
  <si>
    <t>Stadtbezirke / Altersgruppem</t>
  </si>
  <si>
    <t>0-3</t>
  </si>
  <si>
    <t>3-6</t>
  </si>
  <si>
    <t>6-10</t>
  </si>
  <si>
    <t>10-15</t>
  </si>
  <si>
    <t>15-18</t>
  </si>
  <si>
    <t>18-30</t>
  </si>
  <si>
    <t>30-45</t>
  </si>
  <si>
    <t>45-60</t>
  </si>
  <si>
    <t>60-74</t>
  </si>
  <si>
    <t>75+</t>
  </si>
  <si>
    <t>Altstadt-Mitte</t>
  </si>
  <si>
    <t>→</t>
  </si>
  <si>
    <t>&amp;</t>
  </si>
  <si>
    <t>(</t>
  </si>
  <si>
    <t>"</t>
  </si>
  <si>
    <t>Altstadt-Ring</t>
  </si>
  <si>
    <t>Neuburg</t>
  </si>
  <si>
    <t>Herdern-Süd</t>
  </si>
  <si>
    <t>Herdern-Nord</t>
  </si>
  <si>
    <t>Zähringen</t>
  </si>
  <si>
    <t>Brühl-Güterbahnhof</t>
  </si>
  <si>
    <t>Brühl-Industriegebiet</t>
  </si>
  <si>
    <t>Hochdorf</t>
  </si>
  <si>
    <t>Waldsee</t>
  </si>
  <si>
    <t>Littenweiler</t>
  </si>
  <si>
    <t>Ebnet</t>
  </si>
  <si>
    <t>Kappel</t>
  </si>
  <si>
    <t>Oberau</t>
  </si>
  <si>
    <t>Oberwiehre</t>
  </si>
  <si>
    <t>Mittelwiehre</t>
  </si>
  <si>
    <t>Unterwiehre-Nord</t>
  </si>
  <si>
    <t>Unterwiehre-Süd</t>
  </si>
  <si>
    <t>Günterstal</t>
  </si>
  <si>
    <t>Stühlinger-Beurbarung</t>
  </si>
  <si>
    <t>Stühlinger-Eschholz</t>
  </si>
  <si>
    <t>Alt-Stühlinger</t>
  </si>
  <si>
    <t>Mooswald-West</t>
  </si>
  <si>
    <t>Mooswald-Ost</t>
  </si>
  <si>
    <t>Betz.-Bischofslinde</t>
  </si>
  <si>
    <t>Alt-Betzenhausen</t>
  </si>
  <si>
    <t>Landwasser</t>
  </si>
  <si>
    <t>Lehen</t>
  </si>
  <si>
    <t>Waltershofen</t>
  </si>
  <si>
    <t>Haslach-Egerten</t>
  </si>
  <si>
    <t>Haslach-Gartenstadt</t>
  </si>
  <si>
    <t>Haslach-Schildacker</t>
  </si>
  <si>
    <t>Haslach-Haid</t>
  </si>
  <si>
    <t>St. Georgen-Nord</t>
  </si>
  <si>
    <t>St. Georgen-Süd</t>
  </si>
  <si>
    <t>Opfingen</t>
  </si>
  <si>
    <t>Tiengen</t>
  </si>
  <si>
    <t>Munzingen</t>
  </si>
  <si>
    <t>Weingarten</t>
  </si>
  <si>
    <t>Rieselfeld</t>
  </si>
  <si>
    <t>Vauban</t>
  </si>
  <si>
    <t>Freiburg insgesamt</t>
  </si>
  <si>
    <t>Quelle: Amt für Bürgerservice und Informationsverarbeitung, Freiburg</t>
  </si>
  <si>
    <t>Beiträge zur Statistik, Kleinräumige Altersvorausrechnung für Freiburg 2012 bis 2030</t>
  </si>
  <si>
    <t>Tab A1-6A: Die Bevölkerung in den Freiburger Stadtbezirken 2012 bis 2030 (Anzahl; in %)</t>
  </si>
  <si>
    <t>Stadtbezirke</t>
  </si>
  <si>
    <t>Anfangs-bestand</t>
  </si>
  <si>
    <t>Bestand</t>
  </si>
  <si>
    <t>Veränderungen insgesamt</t>
  </si>
  <si>
    <t>Zahl</t>
  </si>
  <si>
    <t>%</t>
  </si>
  <si>
    <t>Stühl.-Beurbarung</t>
  </si>
  <si>
    <t>B.-Bischofslinde</t>
  </si>
  <si>
    <t xml:space="preserve"> Freiburg insgesamt</t>
  </si>
  <si>
    <t>Tab A1-7A: Bevölkerung nach Altersgruppen in den Freiburger Stadtbezirken 2012 bis 2030 (Anzahl; in %)</t>
  </si>
  <si>
    <t>0 bis unter 3 Jahren</t>
  </si>
  <si>
    <t>3 bis unter 6 Jahren</t>
  </si>
  <si>
    <t>6 bis unter 10 Jahren</t>
  </si>
  <si>
    <t>10 bis unter 15 Jahren</t>
  </si>
  <si>
    <t>15 bis unter 18 Jahren</t>
  </si>
  <si>
    <t>18 bis unter 30 Jahren</t>
  </si>
  <si>
    <t>30 bis unter 45 Jahren</t>
  </si>
  <si>
    <t>45 bis unter 60 Jahren</t>
  </si>
  <si>
    <t>60 bis unter 75 Jahren</t>
  </si>
  <si>
    <t>75 Jahren und älter</t>
  </si>
  <si>
    <t>Veränderung</t>
  </si>
  <si>
    <t>2012-2030</t>
  </si>
  <si>
    <t>abs.</t>
  </si>
  <si>
    <t>Tab A1-9A: Einwohner nach Bevölkerungsstatus, Wohnungsstatus, Alter, Geschlecht und Staatszugehörigkeit Freiburg i. Br. 31.12.2012 - 31.12.2012 (Anzahl)</t>
  </si>
  <si>
    <t>Anzahl Personen nach Altersgliederung, Wohnungsstatus</t>
  </si>
  <si>
    <t>Wohnungsstatus</t>
  </si>
  <si>
    <t>alleinige Wohnung</t>
  </si>
  <si>
    <t>Hauptwohnung</t>
  </si>
  <si>
    <t>Nebenwohnung</t>
  </si>
  <si>
    <t>-</t>
  </si>
  <si>
    <t>Anzahl Personen</t>
  </si>
  <si>
    <t>Anteil an 
Bevölkerung</t>
  </si>
  <si>
    <t>Anzal Personen</t>
  </si>
  <si>
    <t xml:space="preserve">Veränderung 2012/2020 </t>
  </si>
  <si>
    <t xml:space="preserve">Veränderung 2020/2030  </t>
  </si>
  <si>
    <t xml:space="preserve">Veränderung 2012/2030 </t>
  </si>
  <si>
    <t>0 bis unter 20 Jahre alt</t>
  </si>
  <si>
    <t>20 bis unter 40 Jahre alt</t>
  </si>
  <si>
    <t>40 bis unter 60 Jahre alt</t>
  </si>
  <si>
    <t>60 bis unter 80 Jahre alt</t>
  </si>
  <si>
    <t>80 Jahre alt oder älter</t>
  </si>
  <si>
    <t>Quelle: Amt für Bürgerservice und Informationsverarbeitung, Freiburg, eigene Tabelle</t>
  </si>
  <si>
    <t>Altersgruppe</t>
  </si>
  <si>
    <t>Staatsangehörig-keitswechsel A-D</t>
  </si>
  <si>
    <t>Staatsangehörig-keitswechsel D-A</t>
  </si>
  <si>
    <t>0 bis unter 6 Jahre alt</t>
  </si>
  <si>
    <t>10 bis unter 15 Jahre alt</t>
  </si>
  <si>
    <t>15 bis unter 18 Jahre alt</t>
  </si>
  <si>
    <t>18 bis unter 20 Jahre alt</t>
  </si>
  <si>
    <t>20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</si>
  <si>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</si>
  <si>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</si>
  <si>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</si>
  <si>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</si>
  <si>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</si>
  <si>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</si>
  <si>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</si>
  <si>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</si>
  <si>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</si>
  <si>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</si>
  <si>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</si>
  <si>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</si>
  <si>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Jahre alt oder älter</t>
  </si>
  <si>
    <t>Quelle: Amt für Bürgerservice und Informationsverarbeitung, Freiburg, FR.ITZ-Online-Statistik, eigene Tabelle</t>
  </si>
  <si>
    <t>Tab A1-14A: Wanderungsbewegungen der 18- bis unter 25-Jährigen in Freiburg i. Br. von 2000 bis 2012 (Anzahl)</t>
  </si>
  <si>
    <t>Zuzüge</t>
  </si>
  <si>
    <t>Wegzüge</t>
  </si>
  <si>
    <t>Saldo</t>
  </si>
  <si>
    <t>Jahr</t>
  </si>
  <si>
    <t>gesamt</t>
  </si>
  <si>
    <t>Quelle: Amt für Bürgerservice und Informationsverarbeitung, Freiburg, 
FR.ITZ-Online-Statistik, eigene Tabelle</t>
  </si>
  <si>
    <t>Tab A1-8A: Altersstruktur und Bevölkerungsfluktuation in den Freiburger Stadtbezirken 2012 bis 2030 (in Jahren; in %)</t>
  </si>
  <si>
    <t>Durch–
schnittsalter</t>
  </si>
  <si>
    <t xml:space="preserve">Veränderung 2012 bis 2020 </t>
  </si>
  <si>
    <t>Durchschnittsalter</t>
  </si>
  <si>
    <t xml:space="preserve">Veränderung 2012 bis 2030 </t>
  </si>
  <si>
    <t>Bevölkerungsfluktuation 2012 bis 2030</t>
  </si>
  <si>
    <t>(in Jahren)</t>
  </si>
  <si>
    <t>(in %)[1]</t>
  </si>
  <si>
    <t xml:space="preserve">[1] Die Bevölkerungsfluktuation gibt den durchschnittlichen jährlichen Anteil der Bevölkerungsbewegungen am Bevölkerungsbestand für die Jahre 2012 bis 2030 an. </t>
  </si>
  <si>
    <t>Für die Berechnung wurden sowohl die natürlichen Bewegungen (Geburten und Sterbefälle) als auch die Wanderungsbewegungen (Zu-, Weg- und innerstädtische Umzüge) herangezogen.</t>
  </si>
  <si>
    <t>Tab A1-12A: Wanderungsbewegungen in Freiburg 01.01. Bis 31.12.2012 (Anzahl)</t>
  </si>
  <si>
    <t>Änderungsart Bewegungen</t>
  </si>
  <si>
    <t>Saldo 
männlich</t>
  </si>
  <si>
    <t>Saldo 
weiblich</t>
  </si>
  <si>
    <t>Saldo 
gesamt</t>
  </si>
  <si>
    <t>Tab. A2-3A: Kinder und Jugendliche unter 18 Jahren mit und ohne Migrationshintergrund in den Freiburger Stadtbezirken nach Kernhaushalt am 31.12.2012 (Anzahl; in %)</t>
  </si>
  <si>
    <t xml:space="preserve">Tab. A2-8A: Einwohner nach Migrationshintergrund in den Statistischen- und Stadtbezirken (31.12.2012) (Anzahl) </t>
  </si>
  <si>
    <t>Tab. A2-10A: Einwohner nach Migrationshintergrund in den Statistischen- und Stadtbezirken (31.12.2012) (Anzahl)</t>
  </si>
  <si>
    <t>Tab. A2-11A: Wechsel der Staatsangehörigkeit nach Altersgruppen 2012 (Anzahl)</t>
  </si>
  <si>
    <t>Tab. A4-4A: Kinder in Haushalten Alleinerziehender in Freiburg i. Br. 2008 bis 2012 (Anzahl; in %)</t>
  </si>
  <si>
    <t>Tab A2-1A: Menschen mit und ohne Migrationshintergrund in Freiburg nach Altersgruppen am 31.12.2012 (Anzahl; in %)</t>
  </si>
  <si>
    <t>Zuwanderungshintergrund der Person</t>
  </si>
  <si>
    <t>Ausländer</t>
  </si>
  <si>
    <t>Deutsche nach Einbürgerung</t>
  </si>
  <si>
    <t>Deutsche Aussiedler</t>
  </si>
  <si>
    <t>Deutsche ohne Migrationshintergrund</t>
  </si>
  <si>
    <t>Alter der Person</t>
  </si>
  <si>
    <t>0 bis unter 1 Jahr alt</t>
  </si>
  <si>
    <t>1 bis unter 3 Jahre alt</t>
  </si>
  <si>
    <t>20 bis unter 21 Jahre alt</t>
  </si>
  <si>
    <t>21 bis unter 25 Jahre alt</t>
  </si>
  <si>
    <t>85 bis unter 90 Jahre alt</t>
  </si>
  <si>
    <t>90 bis unter 95 Jahre alt</t>
  </si>
  <si>
    <t>95 Jahre alt oder älter</t>
  </si>
  <si>
    <t>Tab A2-2A: Menschen mit und ohne Migrationshintergrund in Freiburg nach Art des Migrationshintergrundes am 31.12.2012 (Anzahl; in %)</t>
  </si>
  <si>
    <t>Ausländerinnen und Ausländer</t>
  </si>
  <si>
    <t>Deutsche Aussiedlerinnen und Aussiedler</t>
  </si>
  <si>
    <t>Migrations-
hintergrund  
(1. Generation)</t>
  </si>
  <si>
    <t xml:space="preserve">Migrations-
hintergrund nach Kernhaushalt 
(1. und 2. Generation) </t>
  </si>
  <si>
    <t>Tab A2-3A: Kinder und Jugendliche unter 18 Jahren mit und ohne Migrationshintergrund in den Freiburger Stadtbezirken nach Kernhaushalt am 31.12.2012 (Anzahl; in %)</t>
  </si>
  <si>
    <t>Ausländer und Ausländerinnen</t>
  </si>
  <si>
    <t>Deutsche Aussiedler und Aussiedlerinnen</t>
  </si>
  <si>
    <t>Kleinräumige Gliederung 3-stellig (Gemeindeteil)</t>
  </si>
  <si>
    <t>Betzenh.-Bischofslinde</t>
  </si>
  <si>
    <t>Hinweis: ohne Stadtbezirk Mundenhof, da in allen Kategorien weniger als 3 Personen</t>
  </si>
  <si>
    <t>Tab A2-4A: Kinder und Jugendliche unter 18 Jahren mit und ohne Migrationshintergrund in Zeitreihe von 2006 bis 2012 (jeweils am 31.12.) (Anzahl; in %)</t>
  </si>
  <si>
    <t>Zuwanderungshintergrund im Kernhaushalt (0-unter 18 Jahre)</t>
  </si>
  <si>
    <t>Tab A2-5A: Menschen mit und ohne Migrationshintergrund in den Freiburger Stadtbezirken am 31.12.2012 (Anzahl; in %)</t>
  </si>
  <si>
    <t>Einwohner insgesamt</t>
  </si>
  <si>
    <t>Hinweis: Einwohner Mundenhof nicht dargestellt, da Anzahl Personen mit Migrationshintergrund in einigen Kategorien kleiner als 3 Personen</t>
  </si>
  <si>
    <t>Zuwanderungshintergrund (alle Altersgruppen)</t>
  </si>
  <si>
    <t>Tab A2-7A: Häufigste Nationalitäten (1. Staatsbürgerschaft) der Kinder und Jugendlichen unter 18 Jahren in Freiburg am 31.12.2012  (Anzahl; in %)</t>
  </si>
  <si>
    <t>0 bis unter 
3 Jahre</t>
  </si>
  <si>
    <t>3 bis unter 6 Jahre</t>
  </si>
  <si>
    <t>6 bis unter 10 Jahre</t>
  </si>
  <si>
    <t>10 bis unter 18 Jahre</t>
  </si>
  <si>
    <t>Anteil an allen ausländischen Kindern und Jugendlichen</t>
  </si>
  <si>
    <t>Serbien und Montenegro</t>
  </si>
  <si>
    <t>Türkei</t>
  </si>
  <si>
    <t>Kosovo</t>
  </si>
  <si>
    <t>Italien</t>
  </si>
  <si>
    <t>Rumänien</t>
  </si>
  <si>
    <t>Serbien</t>
  </si>
  <si>
    <t>Frankreich</t>
  </si>
  <si>
    <t>Libanon</t>
  </si>
  <si>
    <t>Polen</t>
  </si>
  <si>
    <t>Irak</t>
  </si>
  <si>
    <t>Russische Föderation</t>
  </si>
  <si>
    <t>Portugal</t>
  </si>
  <si>
    <t>Bosnien-Herzegowina</t>
  </si>
  <si>
    <t>Kroatien</t>
  </si>
  <si>
    <t>Ukraine</t>
  </si>
  <si>
    <t>Serbien oder Kosovo</t>
  </si>
  <si>
    <t>Georgien</t>
  </si>
  <si>
    <t>China</t>
  </si>
  <si>
    <t>Syrien</t>
  </si>
  <si>
    <t>Nigeria</t>
  </si>
  <si>
    <t>Zwischensumme</t>
  </si>
  <si>
    <t>Sonstige Staaten</t>
  </si>
  <si>
    <t>Ausländische Kinder und Jugendliche insgesamt</t>
  </si>
  <si>
    <t>davon Nachfolgestaaten des ehemaligen Jugoslawien zusammen</t>
  </si>
  <si>
    <t>Erste Staatsangehörigkeit</t>
  </si>
  <si>
    <t>Deutschland</t>
  </si>
  <si>
    <t>ehemaliges Jugoslawien zusammen</t>
  </si>
  <si>
    <t>Spanien</t>
  </si>
  <si>
    <t>USA</t>
  </si>
  <si>
    <t>Bulgarien</t>
  </si>
  <si>
    <t>Österreich</t>
  </si>
  <si>
    <t>Schweiz</t>
  </si>
  <si>
    <t>Großbritannien (Vereinigtes Königreich)</t>
  </si>
  <si>
    <t>Indien</t>
  </si>
  <si>
    <t>Griechenland</t>
  </si>
  <si>
    <t>Japan</t>
  </si>
  <si>
    <t>Ungarn</t>
  </si>
  <si>
    <t>Brasilien</t>
  </si>
  <si>
    <t>Korea, Republik (Südkorea)</t>
  </si>
  <si>
    <t>Iran</t>
  </si>
  <si>
    <t>Luxemburg</t>
  </si>
  <si>
    <t>Marokko</t>
  </si>
  <si>
    <t>Albanien</t>
  </si>
  <si>
    <t>Afghanistan</t>
  </si>
  <si>
    <t>Mazedonien</t>
  </si>
  <si>
    <t>Niederlande</t>
  </si>
  <si>
    <t>Algerien</t>
  </si>
  <si>
    <t>Thailand</t>
  </si>
  <si>
    <t>Vietnam</t>
  </si>
  <si>
    <t>Tunesien</t>
  </si>
  <si>
    <t>Kanada</t>
  </si>
  <si>
    <t>Pakistan</t>
  </si>
  <si>
    <t>Schweden</t>
  </si>
  <si>
    <t>Tschechische Republik</t>
  </si>
  <si>
    <t>Sri Lanka</t>
  </si>
  <si>
    <t>Lettland</t>
  </si>
  <si>
    <t>Mexiko</t>
  </si>
  <si>
    <t>Israel</t>
  </si>
  <si>
    <t>Peru</t>
  </si>
  <si>
    <t>Kasachstan</t>
  </si>
  <si>
    <t>Togo</t>
  </si>
  <si>
    <t>Kolumbien</t>
  </si>
  <si>
    <t>Kamerun</t>
  </si>
  <si>
    <t>Ghana</t>
  </si>
  <si>
    <t>Indonesien</t>
  </si>
  <si>
    <t>Litauen</t>
  </si>
  <si>
    <t>Ägypten</t>
  </si>
  <si>
    <t>Weißrußland</t>
  </si>
  <si>
    <t>Chile</t>
  </si>
  <si>
    <t>Philippinen</t>
  </si>
  <si>
    <t>Kenia</t>
  </si>
  <si>
    <t>Slowakei</t>
  </si>
  <si>
    <t>Saudi-Arabien</t>
  </si>
  <si>
    <t>Finnland</t>
  </si>
  <si>
    <t>Belgien</t>
  </si>
  <si>
    <t>Slowenien</t>
  </si>
  <si>
    <t>Irland</t>
  </si>
  <si>
    <t>Australien</t>
  </si>
  <si>
    <t>China (Taiwan)</t>
  </si>
  <si>
    <t>ungeklärt</t>
  </si>
  <si>
    <t>Moldau</t>
  </si>
  <si>
    <t>Dänemark</t>
  </si>
  <si>
    <t>Montenegro</t>
  </si>
  <si>
    <t>Kuba</t>
  </si>
  <si>
    <t>Argentinien</t>
  </si>
  <si>
    <t>Ecuador</t>
  </si>
  <si>
    <t>Jordanien</t>
  </si>
  <si>
    <t>Mongolei</t>
  </si>
  <si>
    <t>Norwegen</t>
  </si>
  <si>
    <t>Libyen</t>
  </si>
  <si>
    <t>Aserbaidschan</t>
  </si>
  <si>
    <t>Guinea</t>
  </si>
  <si>
    <t>Venezuela</t>
  </si>
  <si>
    <t>staatenlos</t>
  </si>
  <si>
    <t>Äthiopien</t>
  </si>
  <si>
    <t>Bangladesch</t>
  </si>
  <si>
    <t>Dominikanische Rep.</t>
  </si>
  <si>
    <t>Usbekistan</t>
  </si>
  <si>
    <t>Neuseeland</t>
  </si>
  <si>
    <t>Angola</t>
  </si>
  <si>
    <t>Gambia</t>
  </si>
  <si>
    <t>Armenien</t>
  </si>
  <si>
    <t>Nepal</t>
  </si>
  <si>
    <t>Estland</t>
  </si>
  <si>
    <t>Jemen</t>
  </si>
  <si>
    <t>Kirgistan</t>
  </si>
  <si>
    <t>Malaysia</t>
  </si>
  <si>
    <t>Zypern</t>
  </si>
  <si>
    <t>Kongo</t>
  </si>
  <si>
    <t>Benin</t>
  </si>
  <si>
    <t>Cote d'Ivoire</t>
  </si>
  <si>
    <t>Zaire</t>
  </si>
  <si>
    <t>Uganda</t>
  </si>
  <si>
    <t>Bolivien</t>
  </si>
  <si>
    <t>Senegal</t>
  </si>
  <si>
    <t>Südafrika</t>
  </si>
  <si>
    <t>Sierra Leone</t>
  </si>
  <si>
    <t>Tansania</t>
  </si>
  <si>
    <t>Costa Rica</t>
  </si>
  <si>
    <t>Nicaragua</t>
  </si>
  <si>
    <t>Eritrea</t>
  </si>
  <si>
    <t>Burkina Faso</t>
  </si>
  <si>
    <t>Island</t>
  </si>
  <si>
    <t>Guatemala</t>
  </si>
  <si>
    <t>Simbabwe</t>
  </si>
  <si>
    <t>Mali</t>
  </si>
  <si>
    <t>Somalia</t>
  </si>
  <si>
    <t>Sudan</t>
  </si>
  <si>
    <t>Burundi</t>
  </si>
  <si>
    <t>Laos, Dem.Volksrep.</t>
  </si>
  <si>
    <t>Tschechoslowakei (alt)</t>
  </si>
  <si>
    <t>Madagaskar</t>
  </si>
  <si>
    <t>El Salvador</t>
  </si>
  <si>
    <t>Panama</t>
  </si>
  <si>
    <t>Trinidad und Tobago</t>
  </si>
  <si>
    <t>Singapur</t>
  </si>
  <si>
    <t>Mauritius</t>
  </si>
  <si>
    <t>Jamaika</t>
  </si>
  <si>
    <t>Paraguay</t>
  </si>
  <si>
    <t>Korea, Dem.Volksrep. (Nordkorea)</t>
  </si>
  <si>
    <t>Niger</t>
  </si>
  <si>
    <t>Kambodscha</t>
  </si>
  <si>
    <t>Tadschikistan</t>
  </si>
  <si>
    <t>Übriges Asien (sonstige Asiatische Staatsangehörigkeiten)</t>
  </si>
  <si>
    <t>Mosambik</t>
  </si>
  <si>
    <t>Ruanda</t>
  </si>
  <si>
    <t>Myanmar</t>
  </si>
  <si>
    <t>Kuwait</t>
  </si>
  <si>
    <t>ohne Angabe</t>
  </si>
  <si>
    <t>Liberia</t>
  </si>
  <si>
    <t>Namibia</t>
  </si>
  <si>
    <t>###</t>
  </si>
  <si>
    <t>Haiti</t>
  </si>
  <si>
    <t>Honduras</t>
  </si>
  <si>
    <t>Oman</t>
  </si>
  <si>
    <t>Turkmenistan</t>
  </si>
  <si>
    <t>Liechtenstein</t>
  </si>
  <si>
    <t>Sowjetunion (alt)</t>
  </si>
  <si>
    <t>Kap Verde</t>
  </si>
  <si>
    <t>Sambia</t>
  </si>
  <si>
    <t>Uruguay</t>
  </si>
  <si>
    <t>Verein.arab.Emirate</t>
  </si>
  <si>
    <t>Monaco</t>
  </si>
  <si>
    <t>Gabun</t>
  </si>
  <si>
    <t>Mauretanien</t>
  </si>
  <si>
    <t>Guinea-Bissau</t>
  </si>
  <si>
    <t>Swasiland</t>
  </si>
  <si>
    <t>Tschad</t>
  </si>
  <si>
    <t>St.Lucia</t>
  </si>
  <si>
    <t>Samoa</t>
  </si>
  <si>
    <t>Anzahl Nationalitäten der ersten Staatsbürgerschaft</t>
  </si>
  <si>
    <t>Personen mit ausländischer Staatsbürgerschaft insgesamt</t>
  </si>
  <si>
    <t>Tab A2-9A: Häufigste Nationalitäten der ausländischen Kinder im Alter von 4 und 5 Jahren in Freiburg am 31.12.2012  (Anzahl; in %)</t>
  </si>
  <si>
    <t>1. Staatsbürgerschaft</t>
  </si>
  <si>
    <t>Anzahl 
Personen</t>
  </si>
  <si>
    <t>Anteil an den 
ausländischen Kindern</t>
  </si>
  <si>
    <t>sonstige Länder</t>
  </si>
  <si>
    <t>davon Nachfolgestaaten 
ehemaliges Jugoslawien</t>
  </si>
  <si>
    <t>Zweite Staatsangehörigkeit</t>
  </si>
  <si>
    <t>Malta</t>
  </si>
  <si>
    <t>Tab A2-11A: Wechsel der Staatsangehörigkeit nach Altersgruppen 2012 (Anzahl)</t>
  </si>
  <si>
    <t>Tab. A2-5A: Menschen mit und ohne Migrationshintergrund in den Freiburger Stadtbezirken am 31.12.2012 (Anzahl; in %)</t>
  </si>
  <si>
    <t>Tab A4-2A: Kinder in Haushalten Alleinerziehender in Freiburg am 31.12.2012 (Anzahl; in %)</t>
  </si>
  <si>
    <t>Bezugsperson ohne Partner mit Kind(ern) ('alleinerziehend')</t>
  </si>
  <si>
    <t>Haushalte mit Kindern</t>
  </si>
  <si>
    <t>Anzahl Haushalte</t>
  </si>
  <si>
    <t>Anzahl der Kinder (ledige Personen unter 18 Jahren) im Haushalt</t>
  </si>
  <si>
    <t>Anteil der Haushalte Alleinerziehender an allen Haushalten mit Kindern</t>
  </si>
  <si>
    <t>Anteil der Kinder in Haushalten Alleinerziehender an allen Kindern</t>
  </si>
  <si>
    <t>Ohne Mundenhof, da Anzahl Personen oder Haushalte in einigen Spalten kleiner als 3</t>
  </si>
  <si>
    <t>Stadtbezirk</t>
  </si>
  <si>
    <t>Bedarfsgemeinschaften insgesamt</t>
  </si>
  <si>
    <t>Alleinerziehende erwerbsfähige Hilfebedürftige</t>
  </si>
  <si>
    <t>Nicht zuordenbar</t>
  </si>
  <si>
    <t>DUVA Internet Assistent V4.2 Rel 05</t>
  </si>
  <si>
    <t>Quelle: Statistisches Landesamt Baden-Württemberg, eigene Berechnungen</t>
  </si>
  <si>
    <t>Tab A4-4A: Kinder in Haushalten Alleinerziehender in Freiburg i. Br. 2008 bis 2012 (Anzahl; in %)</t>
  </si>
  <si>
    <t>Kleinräumige Gliederung 
3-stellig (Gemeindeteil)</t>
  </si>
  <si>
    <t>Bedarfsgemeinschaften mit 
einem Kind</t>
  </si>
  <si>
    <t>Bedarfsgemeinschaften mit 
zwei und mehr Kindern</t>
  </si>
  <si>
    <t>Kinder im Alter von 0 bis unter 3 Jahre</t>
  </si>
  <si>
    <t>in der Bevölkerung am 31.12. des Vorjahres</t>
  </si>
  <si>
    <t>in Kindertagesbetreuung, und zwar in …</t>
  </si>
  <si>
    <t>Inanspruchnahmequote</t>
  </si>
  <si>
    <t>Kindertagespflege</t>
  </si>
  <si>
    <t>Zusammen</t>
  </si>
  <si>
    <t>In %</t>
  </si>
  <si>
    <t>Veränderung zwischen 2006 und 2012</t>
  </si>
  <si>
    <t>Anzahl bzw. Prozentpunkte</t>
  </si>
  <si>
    <t>Quelle: DJI: Kinderbetreuungsatlas, München 2012, Dortmund 2013; eigene Berechnungen</t>
  </si>
  <si>
    <t>Kindertages- einrichtungen</t>
  </si>
  <si>
    <t>k.A.</t>
  </si>
  <si>
    <t xml:space="preserve"> </t>
  </si>
  <si>
    <t>Quelle: Statistisches Bundesamt: Kinder und tätige Personen in Tageseinrichtungen und öffentlich geförderter Kindertagespflege, Wiesbaden, verschiedene Jahrgänge; eigene Berechnungen</t>
  </si>
  <si>
    <t>Kinder im Alter von 3 bis unter 6 Jahren</t>
  </si>
  <si>
    <t>Kindertagesein­ richtungen</t>
  </si>
  <si>
    <t>* Für Ende 2002 wurden 14.949 Plätze in Kindergärten gemeldet. Diese beziehen sich aber auch auf Plätze für 6- und 7-jährige Nicht-Schulkinder. Daher kann keine aussagekräftige Zeitreihe erstellt werden.</t>
  </si>
  <si>
    <t>Kinder von 3 bis unter 6 Jahren insgesamt</t>
  </si>
  <si>
    <t>Betreute Kinder im Alter von … Jahren</t>
  </si>
  <si>
    <t>Inanspruchnahmequote der betreuten Kinder im Alter von … Jahren</t>
  </si>
  <si>
    <t>3 bis 5</t>
  </si>
  <si>
    <t>Quelle: DJI: Kinderbetreuungsatlas, München 2012, Dortmund 2013, Dortmund 2013; eigene Berechnungen</t>
  </si>
  <si>
    <t>Betreuungszeiten der unter 3-jährigen Kinder in Tageseinrichtungen (absolut)</t>
  </si>
  <si>
    <t>Betreuungszeiten der unter 3-jährigen Kinder in Tageseinrichtungen (prozentual)</t>
  </si>
  <si>
    <t>Zeilenprozent</t>
  </si>
  <si>
    <t>bis zu 5 Stunden</t>
  </si>
  <si>
    <t>5 bis zu 7 Stunden</t>
  </si>
  <si>
    <t>7 und mehr Stunden</t>
  </si>
  <si>
    <t>Insgesamt</t>
  </si>
  <si>
    <t>Tab. B1-8A: Kinder im Alter von 3 bis unter 6 Jahren nach täglicher Betreuungszeit in Tageseinrichtungen für Kinder im Freiburg i.Br. 2006 bis 2012  (Anzahl; in %)</t>
  </si>
  <si>
    <t>Betreuungszeiten der 3- bis unter 6-jährigen Kinder in Tageseinrichtungen (absolut)</t>
  </si>
  <si>
    <t>Betreuungszeiten der 3- bis unter 6-jährigen Kinder in Tageseinrichtungen (prozentual)</t>
  </si>
  <si>
    <t>Freiburg i.Br.</t>
  </si>
  <si>
    <t>Baden-Württemberg</t>
  </si>
  <si>
    <t>ausländische Herkunft, nicht deutsche Sprache</t>
  </si>
  <si>
    <t>Anteil in %</t>
  </si>
  <si>
    <t>unter 3-Jährige</t>
  </si>
  <si>
    <t>3- bis unter 6-Jährige</t>
  </si>
  <si>
    <t>Quelle: DJI: Kinderbetreuungsatlas, München 2012, Dortmund 2013; Statistisches Bundesamt: Kinder und tätige Personen in Tageseinrichtungen und öffentlich geförderter Kindertagespflege, Wiesbaden, verschiedene Jahrgänge; eigene Berechnungen</t>
  </si>
  <si>
    <t>Tab. B1-11A: Kinder unter 6 Jahren in Tageseinrichtungen nach Art der Trägergruppe im Freiburg i.Br. und Baden-Württemberg 2006 bis 2012  (Anzahl; in %)</t>
  </si>
  <si>
    <t>Öffentliche</t>
  </si>
  <si>
    <t>Freie und sonstige Träger</t>
  </si>
  <si>
    <t>Träger</t>
  </si>
  <si>
    <t>Mindestens Fachschulabschluss</t>
  </si>
  <si>
    <t>Kein Fachschulabschluss</t>
  </si>
  <si>
    <t>in %</t>
  </si>
  <si>
    <t>/</t>
  </si>
  <si>
    <t>in Kindertages-pflege</t>
  </si>
  <si>
    <t>in 
(vor-)schulischen Einrichtungen</t>
  </si>
  <si>
    <t>in Kinder-Tageseinrich- tungen</t>
  </si>
  <si>
    <t>Tab. B1-12A: Pädagogisch tätige Personen in Kindertageseinrichtungen im Freiburg i.Br. und Baden-Württemberg 2006 bis 2012  (Anzahl; in %)</t>
  </si>
  <si>
    <t>Tab. B2-7A: Schülerinnen und Schüler in der ersten Klasse in öffentlichen und privaten Grundschulen in Freiburg i. Br. und Baden-Württemberg nach Herkunft in den Jahren 2005 bis 2011 (Anzahl; in %)</t>
  </si>
  <si>
    <t>Tab. B2-8A: Vorzeitig und verspätet eingeschulte sowie zurückgestellte Kinder in Freiburg i. Br. an öffentlichen und privaten Schulen in den Jahren 2001 bis 2012 (Anzahl; in %)</t>
  </si>
  <si>
    <t>Tab. B2-10A: Vorzeitig und verspätet eingeschulte sowie zurückgestellte Kinder in Baden-Württemberg in den Schuljahren 2000/01 bis 2011/12 (Anzahl; in %)</t>
  </si>
  <si>
    <t>Tab. B2-11A: Verspätet eingeschulte und zurückgestellte Kinder in Freiburg i. Br. und Baden-Württemberg an privaten und öffentlichen Schulen in den Schuljahren 2000/01 bis 2011/12 nach Geschlecht (in %)</t>
  </si>
  <si>
    <t xml:space="preserve">Freiburg i. Br. </t>
  </si>
  <si>
    <t>öffentliche Grundschulen</t>
  </si>
  <si>
    <t>private Grundschulen</t>
  </si>
  <si>
    <t>Schüler insges.</t>
  </si>
  <si>
    <t>Schüler nichtdeutscher Herkunft</t>
  </si>
  <si>
    <t>Quelle: Statistisches Landesamt Baden-Württemberg, 2005 bis 2013, eigene Berechnungen</t>
  </si>
  <si>
    <t>Tab. B2-8A: Vorzeitig und verspätet eingeschulte sowie zurückgestellte Kinder in Freiburg i. Br. an öff. und privaten Schulen in den Schuljahren 2000/01 bis 2011/12 (Anzahl; in %)</t>
  </si>
  <si>
    <t>Schuljahr</t>
  </si>
  <si>
    <t>Fristgerecht eingeschult</t>
  </si>
  <si>
    <t xml:space="preserve">Vorzeitig eingeschult </t>
  </si>
  <si>
    <t>Verspätet eingeschult</t>
  </si>
  <si>
    <t>in %*</t>
  </si>
  <si>
    <t xml:space="preserve">in %** </t>
  </si>
  <si>
    <t>2000/01</t>
  </si>
  <si>
    <t>m</t>
  </si>
  <si>
    <t>w</t>
  </si>
  <si>
    <t>insgesamt</t>
  </si>
  <si>
    <t>2001/02</t>
  </si>
  <si>
    <t>2002/03</t>
  </si>
  <si>
    <t>2003/04</t>
  </si>
  <si>
    <t>2004/05</t>
  </si>
  <si>
    <t>2005/06</t>
  </si>
  <si>
    <t>2006/07</t>
  </si>
  <si>
    <t>2007/08</t>
  </si>
  <si>
    <t>2008/09</t>
  </si>
  <si>
    <t>2009/10</t>
  </si>
  <si>
    <t>2010/11</t>
  </si>
  <si>
    <t>2011/12</t>
  </si>
  <si>
    <t>* Anteile an Anzahl aller zur Einschulung vorgesehener Kinder</t>
  </si>
  <si>
    <t>** Anteile an Anzahl der Schulanfänger</t>
  </si>
  <si>
    <t>Quelle: Statistisches Landesamt Baden-Württemberg, 2000 bis 2012, eigene Berechnungen</t>
  </si>
  <si>
    <t>Einschulungsjahr*</t>
  </si>
  <si>
    <t>vorzeitig eingeschult</t>
  </si>
  <si>
    <t>verspätet eingeschult</t>
  </si>
  <si>
    <t>zurückgestellt</t>
  </si>
  <si>
    <t>2000/01 (N**=1784)</t>
  </si>
  <si>
    <t>2001/02 (N=1713)</t>
  </si>
  <si>
    <t>2002/03 (N=1700)</t>
  </si>
  <si>
    <t>2003/04 (N=1923)</t>
  </si>
  <si>
    <t>2004/05 (N=1886)</t>
  </si>
  <si>
    <t>2005/06 (N=1997)</t>
  </si>
  <si>
    <t>2006/07 (N=1966)</t>
  </si>
  <si>
    <t>2007/08 (N=1857)</t>
  </si>
  <si>
    <t>2008/09 (N=1723)</t>
  </si>
  <si>
    <t>2009/10 (N=1832)</t>
  </si>
  <si>
    <t>2010/11 (N=1797)</t>
  </si>
  <si>
    <t>2011/12 (N=1911)</t>
  </si>
  <si>
    <t>* Stichtage für die Schuljahre 2000/01 bis 2004/05: 30.06; für Schuljahr 2005/06: 31.07., für Schuljahr 2006/07: 31.08 und ab Schuljahr 2007/08: 30.09.</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</si>
  <si>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 2010711 N=101172, 2011/12 N=100276</t>
  </si>
  <si>
    <t>Jahr*</t>
  </si>
  <si>
    <t>zur Einschulung vorgesehene Kinder</t>
  </si>
  <si>
    <t xml:space="preserve">Schulanfänger </t>
  </si>
  <si>
    <t>Zurückgestellt</t>
  </si>
  <si>
    <t>Tab. B2-11A: Verspätet eingeschulte und zurückgestellte Kinder in Freiburg i. Br. und Baden-Württemberg an privaten und öff. Schulen in den Schuljahren 2000/01 bis 2011/12 nach Geschlecht (in %)</t>
  </si>
  <si>
    <t xml:space="preserve">verspätet eingeschult </t>
  </si>
  <si>
    <t xml:space="preserve">zurückgestellt </t>
  </si>
  <si>
    <t>Mädchen</t>
  </si>
  <si>
    <t>Jungen</t>
  </si>
  <si>
    <t xml:space="preserve">**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 2010711 N=101172, 2011/12 N=100276 </t>
  </si>
  <si>
    <t>Schulanfänger</t>
  </si>
  <si>
    <t>Freiburg i. Br.</t>
  </si>
  <si>
    <t>Tab. C1-5A: Schulübergänge aus öffentlichen und privaten Grundschulen auf weiterführende Schulen ab dem Schuljahr 1990/91 in Freiburg i. Br. (Anzahl; in %)</t>
  </si>
  <si>
    <t>Tab. C1-6A: Übergänge von ausländischen und deutschen Schülerinnen und Schülern aus öffentlichen Grundschulen auf Hauptschulen, Realschulen und Gymnasien in Freiburg i. Br., 2000 bis 2012 (Anzahl; in %)</t>
  </si>
  <si>
    <t>Tab. C1-7A: Vergleich Grundschulempfehlung zu den tatsächlichen Übergängen im Jahr 2012 (in %)</t>
  </si>
  <si>
    <t>Tab. C2-2A: Nicht versetzte Schülerinnen und Schüler an Realschulen in Freiburg i. Br. in den Schuljahren 2001/02 bis 2010/11 nach Geschlecht (Anzahl; in %)</t>
  </si>
  <si>
    <t>Tab. C2-3A: Nicht versetzte Schülerinnen und Schüler in Gymnasien in Freiburg und Baden-Württemberg in den Jahren 2001/02 bis 2010/11 nach Klassenstufen (Anzahl; in %)</t>
  </si>
  <si>
    <t>Tab. C2-4A: Schulabgänger an Haupt- und Realschulen in Freiburg i. Br. in den Schuljahren 2007/08 bis 2010/11 (Anzahl; in %)</t>
  </si>
  <si>
    <t>Tab. C3-1A: Abgänger an allgemeinbildenden öffentlichen und privaten Schulen in Freiburg i. Br. in den Schuljahren 2000/01 bis 2010/11 nach Abschlussart (Anzahl; in %)</t>
  </si>
  <si>
    <t>Tab. C4-9A: Zugänge an den öffentlichen und privaten Sonderschulen in Freiburg i. Br. in den Jahren 2005 bis 2011 (Anzahl)</t>
  </si>
  <si>
    <t>Tab. C4-10A: Zugänge an Sonderschulen in Freiburg i.Br. und Baden-Württemberg in den Schuljahren 2005/06 bis 2011/12 (in %)</t>
  </si>
  <si>
    <t>Tab. C4-11A: Übergänge von den Sonderschulen in Freiburg i. Br. in den Jahren 2005 bis 2011 (Anzahl)</t>
  </si>
  <si>
    <t>Tab. C4-12A: Übergänge von den Sonderschulen in Freiburg i. Br. und Baden-Württemberg in den Jahren 2005 bis 2011 (in %)</t>
  </si>
  <si>
    <t>Gemeindeteil
(Kleinräumige Gliederung 3-stellig)</t>
  </si>
  <si>
    <t>Übergangsquote 2012 aufs Gymnasium (in %)
Sj. 2012/2013</t>
  </si>
  <si>
    <t>Anteil Migration 
6-10 Jährige (in %)
31.12.2012</t>
  </si>
  <si>
    <t>Bedarfsgem. in % der Haushalte
Stand: 31.12.2012</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</si>
  <si>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</si>
  <si>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</si>
  <si>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</si>
  <si>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</si>
  <si>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</si>
  <si>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</si>
  <si>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</si>
  <si>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</si>
  <si>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</si>
  <si>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</si>
  <si>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</si>
  <si>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</si>
  <si>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</si>
  <si>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</si>
  <si>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</si>
  <si>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</si>
  <si>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</si>
  <si>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</si>
  <si>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</si>
  <si>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</si>
  <si>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</si>
  <si>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</si>
  <si>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</si>
  <si>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</si>
  <si>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</si>
  <si>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</si>
  <si>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</si>
  <si>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</si>
  <si>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</si>
  <si>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</si>
  <si>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</si>
  <si>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612 Haslach-Gartenstadt</t>
  </si>
  <si>
    <t>613 Haslach-Schildacker</t>
  </si>
  <si>
    <t>614 Haslach-Haid</t>
  </si>
  <si>
    <t>621 St. Georgen-Nord</t>
  </si>
  <si>
    <t>622 St. Georgen-Süd</t>
  </si>
  <si>
    <t>630 Opfingen</t>
  </si>
  <si>
    <t>640 Tiengen</t>
  </si>
  <si>
    <t>650 Munzingen</t>
  </si>
  <si>
    <t>660 Weingarten</t>
  </si>
  <si>
    <t>670 Rieselfeld</t>
  </si>
  <si>
    <t>680 Vauban</t>
  </si>
  <si>
    <t>Übergänge aus öffentlichen und privaten Grundschulen</t>
  </si>
  <si>
    <t>davon auf</t>
  </si>
  <si>
    <t>auf Hauptschulen</t>
  </si>
  <si>
    <t>auf Realschulen</t>
  </si>
  <si>
    <t>auf Gymnasien</t>
  </si>
  <si>
    <t>1990/91</t>
  </si>
  <si>
    <t>1991/92</t>
  </si>
  <si>
    <t>1992/93</t>
  </si>
  <si>
    <t>1993/94</t>
  </si>
  <si>
    <t>1994/95</t>
  </si>
  <si>
    <t>1995/96</t>
  </si>
  <si>
    <t>1996/97</t>
  </si>
  <si>
    <t>1997/98</t>
  </si>
  <si>
    <t>1998/99</t>
  </si>
  <si>
    <t>1999/00</t>
  </si>
  <si>
    <t>2012/13</t>
  </si>
  <si>
    <t>Übergänge aus öffentlichen Grundschulen</t>
  </si>
  <si>
    <t>davon  ausländische Schüler</t>
  </si>
  <si>
    <t>davon deutsche Schüler</t>
  </si>
  <si>
    <t>HS</t>
  </si>
  <si>
    <t>RS</t>
  </si>
  <si>
    <t>GY</t>
  </si>
  <si>
    <t>Grundschulempfehlung</t>
  </si>
  <si>
    <t>Tatsächlicher Übergang</t>
  </si>
  <si>
    <t>Hauptschule</t>
  </si>
  <si>
    <t>Realschule</t>
  </si>
  <si>
    <t>Gymnasium</t>
  </si>
  <si>
    <t>andere Schulart</t>
  </si>
  <si>
    <t>Quelle: Statistisches Landesamt Baden-Würtemberg, eigene Berechnungen</t>
  </si>
  <si>
    <r>
      <t xml:space="preserve">auf Sonstige </t>
    </r>
    <r>
      <rPr>
        <vertAlign val="superscript"/>
        <sz val="10"/>
        <rFont val="Calibri"/>
        <family val="2"/>
        <scheme val="minor"/>
      </rPr>
      <t>1)</t>
    </r>
  </si>
  <si>
    <t>Tab. C1-5A: Schulübergänge aus öffentlichen und privaten Grundschulen auf weiterführende Schulen ab dem Schuljahr 1990/91 in Freiburg i. Br. 
(Anzahl; in %)</t>
  </si>
  <si>
    <t>Tab. C1-6A: Übergänge von ausländischen und deutschen Schülerinnen und Schülern aus öffentlichen Grundschulen auf Hauptschulen, Realschulen und Gymnasien in Freiburg i. Br., 2000 bis 2012 
(Anzahl; in %)</t>
  </si>
  <si>
    <t>Freiburg i. Br</t>
  </si>
  <si>
    <t xml:space="preserve">Schüler der Realschule* </t>
  </si>
  <si>
    <t>davon nicht versetzte Schüler</t>
  </si>
  <si>
    <t>insg.</t>
  </si>
  <si>
    <t>* Klassenstufen 5 bis 10</t>
  </si>
  <si>
    <t>Freiburg. i. Br.</t>
  </si>
  <si>
    <t>5. Klasse</t>
  </si>
  <si>
    <t>6. Klasse</t>
  </si>
  <si>
    <t>7. Klasse</t>
  </si>
  <si>
    <t>davon nicht versetzt</t>
  </si>
  <si>
    <t xml:space="preserve">8. Klasse </t>
  </si>
  <si>
    <t>9. Klasse</t>
  </si>
  <si>
    <t>10. Klasse</t>
  </si>
  <si>
    <t>11. Klasse</t>
  </si>
  <si>
    <t>* FEHLERHAFTE ANGABE? Steht so in den Materialien des Sta-LA</t>
  </si>
  <si>
    <t>Abgangs-jahr</t>
  </si>
  <si>
    <t>Hauptschulen</t>
  </si>
  <si>
    <t>Realschulen</t>
  </si>
  <si>
    <t>Schülerzahl insgesamt</t>
  </si>
  <si>
    <t>Abbrecher</t>
  </si>
  <si>
    <t>davon Ausländer</t>
  </si>
  <si>
    <t>•</t>
  </si>
  <si>
    <t>• keine Daten verfügbar</t>
  </si>
  <si>
    <t>Tab. C2-5A: Schulabbrecher*  an Haupt- und Werkrealschulen und Realschulen in Freiburg i. Br. und in Baden-Württemberg in den Abgangsjahren 2006 bis 2011 nach Herkunft (Anzahl; in %)</t>
  </si>
  <si>
    <t>Abgangsjahr</t>
  </si>
  <si>
    <t xml:space="preserve">Haupt- u. Werkrealschule </t>
  </si>
  <si>
    <t>Abbrecher insg.</t>
  </si>
  <si>
    <t>* Abgänger bis einschließlich Klasse 8, ohne Schulabschluss; ohne Schulabgänger an Schulen des 2. Bildungswegs</t>
  </si>
  <si>
    <t xml:space="preserve">3*   </t>
  </si>
  <si>
    <t>Abschluss</t>
  </si>
  <si>
    <t>Abgänger insges.</t>
  </si>
  <si>
    <t>zusammen</t>
  </si>
  <si>
    <t>davon</t>
  </si>
  <si>
    <t>Ohne Hauptschul-abschluss</t>
  </si>
  <si>
    <t>Mit Hauptschul-abschluss</t>
  </si>
  <si>
    <t>Mit Mittlerem Abschluss</t>
  </si>
  <si>
    <t>Mit Fach-hochschulreife</t>
  </si>
  <si>
    <t>Mit allg. Hochschulreife</t>
  </si>
  <si>
    <t>Schulart</t>
  </si>
  <si>
    <t>Sonderschule</t>
  </si>
  <si>
    <t>Haupt-/Werkrealschule</t>
  </si>
  <si>
    <t>Freie Waldorfschule</t>
  </si>
  <si>
    <t>Freiburg</t>
  </si>
  <si>
    <t>Förderschwerpunkt</t>
  </si>
  <si>
    <t>Trägerschaft</t>
  </si>
  <si>
    <t>Schüler an Sonderschulen</t>
  </si>
  <si>
    <t>Förderschule</t>
  </si>
  <si>
    <t>öffentlich</t>
  </si>
  <si>
    <t>privat</t>
  </si>
  <si>
    <t>Geistigbehinderte</t>
  </si>
  <si>
    <t>Sprachbehinderte</t>
  </si>
  <si>
    <t>Erziehungshilfe</t>
  </si>
  <si>
    <t>Kranke</t>
  </si>
  <si>
    <t>Anfänger im lfd. Jahr schul-pflichtig</t>
  </si>
  <si>
    <t>Anfänger im Vorjahr schul-pflichtig</t>
  </si>
  <si>
    <t>Zugänge aus Grund-schulen</t>
  </si>
  <si>
    <t>Zugänge aus Haupt- und Werkreal-schulen</t>
  </si>
  <si>
    <t>Zugänge aus SoS gleichen Typs</t>
  </si>
  <si>
    <t>Zugänge aus SoS anderen Typs</t>
  </si>
  <si>
    <t>Zugänge aus Realschulen</t>
  </si>
  <si>
    <t>Zugänge aus Gymnasien</t>
  </si>
  <si>
    <t>Zugänge aus sonstigen Schulen</t>
  </si>
  <si>
    <t>Sonstige Zugänge</t>
  </si>
  <si>
    <t>Bildungsgang</t>
  </si>
  <si>
    <t>zus.</t>
  </si>
  <si>
    <t>FÖS - Förderschule</t>
  </si>
  <si>
    <t>SSPFÖS - Schule für Sprachbehinderte, Abteilung Förderschule</t>
  </si>
  <si>
    <t>SGB - Schule für Geistigbehinderte</t>
  </si>
  <si>
    <t>SEHFÖS - Schule für Erziehungshilfe, Abteilung Förderschule</t>
  </si>
  <si>
    <t>Anfänger im lfd. Jahr schulpflichtig</t>
  </si>
  <si>
    <t>Anfänger im Vorjahr schulpflichtig</t>
  </si>
  <si>
    <t>Zugänge aus Grundschulen</t>
  </si>
  <si>
    <t>Zugänge aus Hauptschulen</t>
  </si>
  <si>
    <t>Übergänge auf</t>
  </si>
  <si>
    <t>Grundschulen</t>
  </si>
  <si>
    <t>Haupt- und Werkrealschulen</t>
  </si>
  <si>
    <t>SoS gleichen Typs</t>
  </si>
  <si>
    <t>SoS anderen Typs</t>
  </si>
  <si>
    <t>Gymnasien</t>
  </si>
  <si>
    <t>sonstige allgemeinb. Schulen</t>
  </si>
  <si>
    <t>berufliche Schulen*</t>
  </si>
  <si>
    <t>–</t>
  </si>
  <si>
    <t xml:space="preserve">*  Ab dem Schuljahr 2009/10 werden vom Statistischen Landesamt auch die Übergänge von Sonderschulen auf die beruflichen Schulen erfasst. </t>
  </si>
  <si>
    <t>berufliche Schulen</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</si>
  <si>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</si>
  <si>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</si>
  <si>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</si>
  <si>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</si>
  <si>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</si>
  <si>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</si>
  <si>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 und 2012</t>
  </si>
  <si>
    <t>(Anzahl; in %)</t>
  </si>
  <si>
    <t>Tab. D1-5A: Neueintritte in die berufliche Bildung in Freiburg i. Br. 2005 bis 2011 nach Berufsschulart (Anzahl; in %)</t>
  </si>
  <si>
    <t>Tab. D1-7A: Jugendliche am Berufsvorbereitungsjahr in Kooperation mit der Jugendberufshilfe in Freiburg in den Schuljahren 2003/04 bis 2011/12 nach Einrichtungen und Geschlecht (Anzahl; in %)</t>
  </si>
  <si>
    <t>Tab. D1-9A: Verbleib der Jugendlichen nach dem BVJ/BEJ mit Jugendberufshilfe in Freiburg in den Schuljahren 2003/04 bis 2011/12 (Anzahl, in %)</t>
  </si>
  <si>
    <t>Tab. D2-2A: Schüler an Berufsschulen (Teilzeit, inkl. Sonderberufsschulen) in Freiburg i. Br. nach Ausbildungsschwerpunkten und Staatsangehörigkeit 2005 bis 2011 (Anzahl; in %)</t>
  </si>
  <si>
    <t>Tab. D2-3A Schülerinnen und Schüler an beruflichen Schulen außerhalb BBiG nach Trägerschaft in Freiburg und Baden-Württemberg 2005 bis 2011 (Anzahl; in %)</t>
  </si>
  <si>
    <t>Tab. D2-4A: Schüler an beruflichen Schulen außerhalb BBiG nach Berufsbranche in Freiburg i. Br. 2005 bis 2011 (Anzahl; in %)</t>
  </si>
  <si>
    <t>Tab. D2-5A: Schüler an beruflichen Schulen in Freiburg nach Trägerschaft, Bildungsgang, Geschlecht und Staatsangehörigkeit von 2005 bis 2011 (Anzahl)</t>
  </si>
  <si>
    <t>Tab. D3-1A: Begonnene und vorzeitig gelöste Ausbildungsverträge nach Ausbildungsbereichen und Geschlecht im Jahr 2011 (Anzahl, %)</t>
  </si>
  <si>
    <t>Tab. D3-2A: Begonnene und vorzeitig gelöste Ausbildungsverträge nach Ausbildungsbereichen und Ausländerstatus im Jahr 2011 (Anzahl, %)</t>
  </si>
  <si>
    <t>Beginn des Schuljahres</t>
  </si>
  <si>
    <t>Berufsschulart</t>
  </si>
  <si>
    <t>N</t>
  </si>
  <si>
    <t>Berufsschulen - Teilzeit (inkl. SBS)</t>
  </si>
  <si>
    <t>Berufskollegs</t>
  </si>
  <si>
    <t>Berufsfachschulen</t>
  </si>
  <si>
    <t>Berufliche Gymnasien</t>
  </si>
  <si>
    <t>Berufseinstiegsjahr</t>
  </si>
  <si>
    <t>Berufsvorbereitungsjahr</t>
  </si>
  <si>
    <t>Berufsschulen - Vollzeit</t>
  </si>
  <si>
    <t>Berufsoberschulen</t>
  </si>
  <si>
    <t>Fachschulen</t>
  </si>
  <si>
    <t>Schulen für Berufe des Gesundheitswesens</t>
  </si>
  <si>
    <t>Quelle: Statistische Landesamt Baden-Württemberg, eigene Berechnungen</t>
  </si>
  <si>
    <t>Schlüssel unbekannt</t>
  </si>
  <si>
    <t>mit mittlerem Abschluss</t>
  </si>
  <si>
    <t>Bezeichnung des Berufsschullehrgangs</t>
  </si>
  <si>
    <t>Akademien für handwerkliche Berufe gewerblich (zweijährig)</t>
  </si>
  <si>
    <t>Berufs- und Sonderberufsfachschulen gewerblich-technisch</t>
  </si>
  <si>
    <t>Berufs- und Sonderberufsfachschulen hauswirtschaftlich-sozialpädagogisch</t>
  </si>
  <si>
    <t>Berufs- und Sonderberufsfachschulen kaufmännisch (Wirtschaftsschulen)</t>
  </si>
  <si>
    <t>Berufsaufbauschulen gewerblich-technisch</t>
  </si>
  <si>
    <t>Berufsaufbauschulen kaufmännisch</t>
  </si>
  <si>
    <t>Berufseinstiegsjahr gewerblich</t>
  </si>
  <si>
    <t>Berufseinstiegsjahr hauswirtschaftlich</t>
  </si>
  <si>
    <t>Berufseinstiegsjahr kaufmännisch</t>
  </si>
  <si>
    <t>Berufsfachschulen für Altenpflege (dreijährig) - Teilzeit</t>
  </si>
  <si>
    <t>Berufsfachschulen für Altenpflegehilfe (einjährig) - Teilzeit</t>
  </si>
  <si>
    <t>Berufsfachschulen für Büro und Handel kaufmännisch (zweijährig)</t>
  </si>
  <si>
    <t>Berufsfachschulen für Ernährung und Gastronomie</t>
  </si>
  <si>
    <t>Berufsfachschulen für Gesundheit und Pflege hauswirtschaftlich (zweijährig)</t>
  </si>
  <si>
    <t>Berufsfachschulen für Kinderpflege (zweijährig)</t>
  </si>
  <si>
    <t>Berufsfachschulen für Kosmetik gewerblich (einjährig)</t>
  </si>
  <si>
    <t>Berufsfachschulen für Sozialpflege (zweijährig) - Teilzeit</t>
  </si>
  <si>
    <t>Berufsfachschulen Schauspielschule (dreijährig)</t>
  </si>
  <si>
    <t>Berufsfachschulen zum Erwerb von Zusatzqualifikation (zweijährig) - Teilzeit</t>
  </si>
  <si>
    <t>Berufsfachschulen, berufsvorbereitend gewerblich (einjährig)</t>
  </si>
  <si>
    <t>Berufsfachschulen, berufsvorbereitend hauswirtschaftlich (einjährig)</t>
  </si>
  <si>
    <t>Berufskollegs Fachrichtung Soziales (einjährig) - Teilzeit</t>
  </si>
  <si>
    <t>Berufskollegs für Abiturienten kaufmännisch (einjährig)</t>
  </si>
  <si>
    <t>Berufskollegs für Abiturienten kaufmännisch (zwei- bis dreijährig) - Teilzeit</t>
  </si>
  <si>
    <t>Berufskollegs für Darstellende Kunst (drei- bis vierjährig)</t>
  </si>
  <si>
    <t>Berufskollegs für Ernährung und Hauswirtschaft I (einjährig)</t>
  </si>
  <si>
    <t>Berufskollegs für Ernährung und Hauswirtschaft II (zweijährig)</t>
  </si>
  <si>
    <t>Berufskollegs für Europasekretäre/-innen kaufmännisch (zwei- bis dreijährig)</t>
  </si>
  <si>
    <t>Berufskollegs für Fremdsprachen (zweijährig)</t>
  </si>
  <si>
    <t>Berufskollegs für Gesundheit und Pflege I (einjährig)</t>
  </si>
  <si>
    <t>Berufskollegs für Gesundheit und Pflege II (einjährig)</t>
  </si>
  <si>
    <t>Berufskollegs für gewerbliche Assistenten/-innen (zweijährig)</t>
  </si>
  <si>
    <t>Berufskollegs für Grafik-Design gewerblich (dreijährig)</t>
  </si>
  <si>
    <t>Berufskollegs für Holzdesign und Holzbildhauer/-in gewerblich (dreijährig)</t>
  </si>
  <si>
    <t>Berufskollegs für International Event Organiser (einjährig)</t>
  </si>
  <si>
    <t>Berufskollegs für International Management Organiser kaufmännisch (einjährig)</t>
  </si>
  <si>
    <t>Berufskollegs für Praktikantinnen/Sozialpädagogik (einjährig)</t>
  </si>
  <si>
    <t>Berufskollegs für Produktdesign gewerblich (zweijährig)</t>
  </si>
  <si>
    <t>Berufskollegs für Profimusiker/-innen (dreijährig)</t>
  </si>
  <si>
    <t>Berufskollegs für Sprachen- und Dolmetscher/-innen kaufmännisch (ein- bis zweijährig)</t>
  </si>
  <si>
    <t>Berufskollegs für Technische Dokumentation gewerblich (zweijährig)</t>
  </si>
  <si>
    <t>Berufskollegs für Wirtschaftsinformatik (zweijährig)</t>
  </si>
  <si>
    <t>Berufskollegs für Wirtschaftskorrespondenz und Touristik-Assistenten/-innen kaufmännisch (Aufbaustufe)</t>
  </si>
  <si>
    <t>Berufskollegs gewerblich (dreijährig) - Teilzeit</t>
  </si>
  <si>
    <t>Berufskollegs I kaufmännisch (einjährig)</t>
  </si>
  <si>
    <t>Berufskollegs II kaufmännisch (einjährig)</t>
  </si>
  <si>
    <t>Berufskollegs International Management Assistant kaufmännisch (zwei- bis dreijährig)</t>
  </si>
  <si>
    <t>Berufskollegs zum Erwerb der Fachhochschulreife (einjährig) - Vollzeit</t>
  </si>
  <si>
    <t>Berufskollegs zum Erwerb der Fachhochschulreife (zweijährig) - Teilzeit</t>
  </si>
  <si>
    <t>Berufsschulen gewerblich</t>
  </si>
  <si>
    <t>Berufsschulen haus- und landwirtschaftlich</t>
  </si>
  <si>
    <t>Berufsschulen kaufmännisch</t>
  </si>
  <si>
    <t>Berufsvorbereitungsjahr gewerblich</t>
  </si>
  <si>
    <t>Berufsvorbereitungsjahr hauswirtschaftlich</t>
  </si>
  <si>
    <t>Biotechnologische Gymnasien</t>
  </si>
  <si>
    <t>Ernährungswissenschaftliche Gymnasien</t>
  </si>
  <si>
    <t>Fachschulen für Arbeitserziehung - Vollzeit</t>
  </si>
  <si>
    <t>Fachschulen für Betriebswirtschaft kaufmännisch (zweijährig) - Vollzeit</t>
  </si>
  <si>
    <t>Fachschulen für Haus- und Familienpflege - Vollzeit</t>
  </si>
  <si>
    <t>Fachschulen für künstlerischen Tanz und Tanzpädagogik (zweijährig) - Vollzeit</t>
  </si>
  <si>
    <t>Fachschulen für Organisation und Führung hauswirtschaftlich (zweijährig) - Teilzeit</t>
  </si>
  <si>
    <t>Fachschulen für Sozialmanagement kaufmännisch (vierjährig) - Teilzeit</t>
  </si>
  <si>
    <t>Fachschulen für Sozialpädagogik (Berufskollegs) (zweijährig) - Vollzeit</t>
  </si>
  <si>
    <t>Fachschulen für Technik (zweijährig) - Vollzeit</t>
  </si>
  <si>
    <t>Logopädie-Schulen</t>
  </si>
  <si>
    <t>Meisterschulen für Hauswirtschaft (zweijährig) - Teilzeit</t>
  </si>
  <si>
    <t>Meisterschulen gewerblich (einjährig) - Vollzeit</t>
  </si>
  <si>
    <t>Oberschulen für Sozialwesen</t>
  </si>
  <si>
    <t>Schulen für Ergotherapie</t>
  </si>
  <si>
    <t>Schulen für Gesundheits- und Kinderkrankenpflege</t>
  </si>
  <si>
    <t>Schulen für Gesundheits- und Krankenpflege</t>
  </si>
  <si>
    <t>Schulen für Gesundheits- und Krankenpflegehilfe</t>
  </si>
  <si>
    <t>Schulen für medizinisch-technische Assistenten/-innen (Laboratoriums- und Radiologie-Assistenten/-innen)</t>
  </si>
  <si>
    <t>Schulen für Physiotherapie (einschließlich Schulen in Aufbauform)</t>
  </si>
  <si>
    <t>Sonderberufsfachschulen gewerblich</t>
  </si>
  <si>
    <t>Sonderberufsfachschulen hauswirtschaftlich</t>
  </si>
  <si>
    <t>Sonderberufsschulen</t>
  </si>
  <si>
    <t>Sonstige Berufsfachschulen gewerblich (einjährig)</t>
  </si>
  <si>
    <t>Sozialwissenschaftliche Gymnasien</t>
  </si>
  <si>
    <t>Technische Berufskollegs I (einjährig)</t>
  </si>
  <si>
    <t>Technische Berufskollegs I (einjährig) # Verzahnung dual #</t>
  </si>
  <si>
    <t>Technische Berufskollegs II (einjährig)</t>
  </si>
  <si>
    <t>Technische Berufskollegs II (einjährig) # Verzahnung dual #</t>
  </si>
  <si>
    <t>Technische Gymnasien</t>
  </si>
  <si>
    <t>Technische Oberschulen</t>
  </si>
  <si>
    <t>Wirtschaftsgymnasien (dreijährig)</t>
  </si>
  <si>
    <t>Einrichtung/ Träger</t>
  </si>
  <si>
    <t>davon männlich</t>
  </si>
  <si>
    <t>Schuljahr 2003/04</t>
  </si>
  <si>
    <t>Schuljahr 2004/05</t>
  </si>
  <si>
    <t>Schuljahr 2005/06</t>
  </si>
  <si>
    <t>Schuljahr 2006/07</t>
  </si>
  <si>
    <t>Schuljahr 2007/08</t>
  </si>
  <si>
    <t>Schuljahr 2008/09</t>
  </si>
  <si>
    <t>Schuljahr 2009/10</t>
  </si>
  <si>
    <t>Schuljahr 2010/11</t>
  </si>
  <si>
    <t>Schuljahr 2011/12</t>
  </si>
  <si>
    <t>Edith-Stein-Schule</t>
  </si>
  <si>
    <t>Friedrich-Weinbrenner-Gewerbeschule</t>
  </si>
  <si>
    <t>Gertrud-Luckner-Gewerbeschule</t>
  </si>
  <si>
    <t>Internationaler Bund</t>
  </si>
  <si>
    <t>Römerhof</t>
  </si>
  <si>
    <t>Richard-Fehrenbach-Gewerbeschule</t>
  </si>
  <si>
    <t>Fördergesellschaft der HWK</t>
  </si>
  <si>
    <t>Werk-Statt-Schule</t>
  </si>
  <si>
    <t>FWG Koop.</t>
  </si>
  <si>
    <t>Quelle: Jugendberufshilfe 2003 bis 2012</t>
  </si>
  <si>
    <t>2009/10**</t>
  </si>
  <si>
    <t>2010/11**</t>
  </si>
  <si>
    <t>2011/12**</t>
  </si>
  <si>
    <t>HSA vor dem BVJ</t>
  </si>
  <si>
    <t>HSA nach dem BVJ</t>
  </si>
  <si>
    <t>Quelle: Jugendberufshilfe 2003 bis 2009</t>
  </si>
  <si>
    <t>Verbleib</t>
  </si>
  <si>
    <t>Ausbildung</t>
  </si>
  <si>
    <t>außerbetriebliche Ausbildung</t>
  </si>
  <si>
    <t>Arbeit</t>
  </si>
  <si>
    <t>Berufsfachschule</t>
  </si>
  <si>
    <t>Berufsfachschule/mittlere Reife</t>
  </si>
  <si>
    <t>berufshinführende Maßnahme</t>
  </si>
  <si>
    <t>weitere berufliche/persönliche Qualifizierung</t>
  </si>
  <si>
    <t>Familiengründung</t>
  </si>
  <si>
    <t xml:space="preserve">sonstige* </t>
  </si>
  <si>
    <t>auf der Suche</t>
  </si>
  <si>
    <t>keine Information</t>
  </si>
  <si>
    <t>vorzeitiger Abbruch der Maßnahme</t>
  </si>
  <si>
    <t>* enthält ab 2006/07 auch Jugendliche, die in das Freiwillige Soziale Jahr wechselten</t>
  </si>
  <si>
    <t>Schulform</t>
  </si>
  <si>
    <t>Teilzeitberufsschulen</t>
  </si>
  <si>
    <t>in%</t>
  </si>
  <si>
    <t>ohne Hauptschul-abschluss</t>
  </si>
  <si>
    <t>mit Hauptschul-abschluss</t>
  </si>
  <si>
    <t>mit Hochschul-reife</t>
  </si>
  <si>
    <t>mit Fachhochschul-reife</t>
  </si>
  <si>
    <t>Schüler insg.</t>
  </si>
  <si>
    <t>Tab. D1-10A: Neuzugänge in ausgewählte berufliche Bildungsprogramme in Freiburg i.Br. für 2005 bis 2011 nach Geschlecht (Anzahl; in %)</t>
  </si>
  <si>
    <t>Jahr (Beginn des Schuljahres)</t>
  </si>
  <si>
    <t>Schülerinnen und Schüler</t>
  </si>
  <si>
    <t>Berufsschulen</t>
  </si>
  <si>
    <t>sonstige</t>
  </si>
  <si>
    <t>Summe</t>
  </si>
  <si>
    <t>gewerblich</t>
  </si>
  <si>
    <t>haus- und landwirtschaftlich</t>
  </si>
  <si>
    <t>kaufmännisch</t>
  </si>
  <si>
    <t>Schüler und Schülerinnen an Sonderberufsschulen</t>
  </si>
  <si>
    <t>Ins-gesamt</t>
  </si>
  <si>
    <t>davon: Ausländer/ innen</t>
  </si>
  <si>
    <t>davon Ausländer/innen</t>
  </si>
  <si>
    <t>davon Ausländer/ innen</t>
  </si>
  <si>
    <t>Ins-geamt</t>
  </si>
  <si>
    <t xml:space="preserve">davon Ausländer/ innen </t>
  </si>
  <si>
    <t>Raumbezug</t>
  </si>
  <si>
    <t>Freiburg im Breisgau</t>
  </si>
  <si>
    <t>Berufsschulbranche</t>
  </si>
  <si>
    <t>Berufe im hauswirtschaft-lichen Bereich</t>
  </si>
  <si>
    <t>Berufe im kaufmännis-chen Bereich</t>
  </si>
  <si>
    <t>Berufe im künstlerischen und gestalterischen Bereich</t>
  </si>
  <si>
    <t>Berufe im naturwissen-schaftlich-technischen Bereich</t>
  </si>
  <si>
    <t>Berufe im pädagogischen Bereich</t>
  </si>
  <si>
    <t>Berufe im sozialen Bereich</t>
  </si>
  <si>
    <t>Berufe in der Datenver-arbeitung</t>
  </si>
  <si>
    <t>Anzahl Ins-gesamt</t>
  </si>
  <si>
    <t>Anzahl weiblich</t>
  </si>
  <si>
    <t>Anzahl Ausländer/ innen (von insgesamt)</t>
  </si>
  <si>
    <t>Anzahl Ausländer/innen (von ins-gesamt)</t>
  </si>
  <si>
    <t>Anzahl Ausländer/ innen (von ins-gesamt)</t>
  </si>
  <si>
    <t>Berufsfachschulen für Sozialpflege (einjährig) - Teilzeit</t>
  </si>
  <si>
    <t>Berufsfachschulen hauswirtschaftlich (einjährig)</t>
  </si>
  <si>
    <t>Berufsfachschulen, berufsvorbereitend kaufmännisch (einjährig)</t>
  </si>
  <si>
    <t>Kooperative Berufsfachschulen zur Förderung der Berufsreife von Hauptschülern gewerblich (zweijährig)</t>
  </si>
  <si>
    <t>davon weiblich</t>
  </si>
  <si>
    <t>Wirtschaft und Verwaltung</t>
  </si>
  <si>
    <t>Berufskollegs I und II kaufmännisch (einjährig)</t>
  </si>
  <si>
    <t>Gesundheit und Soziales, Sozialpädagogik</t>
  </si>
  <si>
    <t>Gewerblich-technische Fachrichtungen</t>
  </si>
  <si>
    <t>Technische Berufskollegs I und II (einjährig)</t>
  </si>
  <si>
    <t>Technische Berufskollegs I und II (einjährig)  Verzahnung dual </t>
  </si>
  <si>
    <t>Ernährung und Hauswirtschaft, Agrarwirtschaftlicher Bereich</t>
  </si>
  <si>
    <t>Musisch-künstlerischer Bereich</t>
  </si>
  <si>
    <t>Berufskolleg zum Erwerb der Fachhochschulreife</t>
  </si>
  <si>
    <t>Sozialwissenschaft-liche Gymnasien</t>
  </si>
  <si>
    <t>Wirtschafts-gymnasien (dreijährig)</t>
  </si>
  <si>
    <t>Wirtschaftsaufbau-gymnasien (sechsjährig)</t>
  </si>
  <si>
    <t>ins-gesamt</t>
  </si>
  <si>
    <t>darunter weiblich</t>
  </si>
  <si>
    <t>dar. Ausländer/ innen</t>
  </si>
  <si>
    <t>Anzahl Insgesamt</t>
  </si>
  <si>
    <t>Anzahl Ausländer/innen (von insgesamt)</t>
  </si>
  <si>
    <t>Fachschulen für Gestaltung gewerblich (zweijährig)</t>
  </si>
  <si>
    <t>Fachschulen für Technik (vierjährig) - Teilzeit</t>
  </si>
  <si>
    <t>Ingesamt</t>
  </si>
  <si>
    <t>Tab. D2-7A: Schülerinnen und Schüler an Berufskollegs nach beruflicher Fachrichtung, Bildungsgang, Geschlecht und Staatsangehörigkeit in Freiburg i. Br. 2011 (Anzahl, in %)</t>
  </si>
  <si>
    <t>Ernährungswissen-schaftliche Gymnasien</t>
  </si>
  <si>
    <t>Ausbildungsbereiche</t>
  </si>
  <si>
    <t>Anzahl und Anteil begonnene Ausbildungsverträge</t>
  </si>
  <si>
    <t>Anzahl und Anteil vorzeitig gelöste Ausbildungs-verträge</t>
  </si>
  <si>
    <t>Anteil vorzeitig gelöster Verträge nach Berufsbereich</t>
  </si>
  <si>
    <t>Anzahl und Anteil begonnene Verträge</t>
  </si>
  <si>
    <t>Anzahl und Anteil vorzeitig gelöste Ausbildungsverträge</t>
  </si>
  <si>
    <t>Anzahl und Anteil begonnene Ausbildungs-verträge</t>
  </si>
  <si>
    <t>IHK</t>
  </si>
  <si>
    <t>Handwerk</t>
  </si>
  <si>
    <t>Landwirtschaft</t>
  </si>
  <si>
    <t>Öffentlicher Dienst</t>
  </si>
  <si>
    <t>Freie Berufe</t>
  </si>
  <si>
    <t>Hauswirtschaft</t>
  </si>
  <si>
    <t>deutsch</t>
  </si>
  <si>
    <t>nicht deutsch</t>
  </si>
  <si>
    <t>Berufsgruppen</t>
  </si>
  <si>
    <t>Anzahl und Anteil vorzeitig gelöste Aus-bildungsverträge</t>
  </si>
  <si>
    <t>Anteil gelöster Verträge nach Beruf in %</t>
  </si>
  <si>
    <t>Anzahl begonnene Ausbildungs-verträge</t>
  </si>
  <si>
    <t>Anzahl vorzeitig gelöste Ausbil-dungsverträge</t>
  </si>
  <si>
    <t>Anteil vorzeitig gelöster Verträge nach Beruf in %</t>
  </si>
  <si>
    <t>Anzahl vorzeitig gelöste Ausbildungs-verträge</t>
  </si>
  <si>
    <t>übrige Ernährungsberufe</t>
  </si>
  <si>
    <t>übrige Gesundheitsdienstberufe</t>
  </si>
  <si>
    <t>Andere Dienstleistungs-kaufleute und zugehörige Berufe</t>
  </si>
  <si>
    <t>Ausbauberufe</t>
  </si>
  <si>
    <t>Büroberufe, Kaufm. Angestellte, a.n.g.</t>
  </si>
  <si>
    <t>Bank-, Bausparkassen-, Versicherungsfachleute</t>
  </si>
  <si>
    <t>Berufe des Landverkehrs</t>
  </si>
  <si>
    <t>Berufe des Nachrichtenverkehrs</t>
  </si>
  <si>
    <t>Berufe in der Back-, Konditor-, Süsswarenherstellung</t>
  </si>
  <si>
    <t>Berufe in der Getränke-, Genussmittelherstellung</t>
  </si>
  <si>
    <t>Berufe in der Glasherstellung und -bearbeitung</t>
  </si>
  <si>
    <t>Berufe in der Holz- und Kunststoffverarbeitung</t>
  </si>
  <si>
    <t>Berufe in der Holzbearbeitung, Holz- und Flechtwarenherstellung</t>
  </si>
  <si>
    <t>Berufe in der Körperpflege</t>
  </si>
  <si>
    <t>Berufe in der spanenden Metallverformung</t>
  </si>
  <si>
    <t>Berufe in der Textilverarbeitung</t>
  </si>
  <si>
    <t>Berufe in der Unternehmensleitung, -beratung und -pr¿fung</t>
  </si>
  <si>
    <t>Blechkonstruktions- und Installationsberufe</t>
  </si>
  <si>
    <t>Chemieberufe</t>
  </si>
  <si>
    <t>Dienst-, Wachberufe</t>
  </si>
  <si>
    <t>Druck- und Druckweiterverarbeitungsberufe</t>
  </si>
  <si>
    <t>Elektroberufe</t>
  </si>
  <si>
    <t>Fahr-, Flugzeugbau- und -wartungsberufe</t>
  </si>
  <si>
    <t>Feinwerktechnische und verwandte Berufe</t>
  </si>
  <si>
    <t>Fleischer/innen</t>
  </si>
  <si>
    <t>Forst-, Jagdberufe</t>
  </si>
  <si>
    <t>Gartenbauberufe</t>
  </si>
  <si>
    <t>Groß- und Einzelhandelskaufleute, Ein- und Verkaufsfachleute</t>
  </si>
  <si>
    <t>Haus- und ernährungswirtschaftliche Berufe</t>
  </si>
  <si>
    <t>Hochbauberufe</t>
  </si>
  <si>
    <t>Hotel- und Gastst¿ttenberufe</t>
  </si>
  <si>
    <t>Köche/Köchinnen</t>
  </si>
  <si>
    <t>Künstlerische und zugeordnete Berufe</t>
  </si>
  <si>
    <t>Lagerverwalter/innen, Lager-, Transportarbeiter/innen</t>
  </si>
  <si>
    <t>Landwirtschaftliche Berufe</t>
  </si>
  <si>
    <t>Maler/innen, Lackierer/innen und verwandte Berufe</t>
  </si>
  <si>
    <t>Maschinen-, Anlagenführer/innen, a.n.g.</t>
  </si>
  <si>
    <t>Maschinenbau- und -wartungsberufe</t>
  </si>
  <si>
    <t>Metall- und Anlagenbauberufe</t>
  </si>
  <si>
    <t>Montierer/innen und Metallberufe, a.n.g.</t>
  </si>
  <si>
    <t>Publizistische, ¿bersetzungs-, Bibliotheks- und verwandte Berufe</t>
  </si>
  <si>
    <t>Raumausstatter/innen, Polster(er/innen)</t>
  </si>
  <si>
    <t>Rechnungskaufleute, Informatiker/innen</t>
  </si>
  <si>
    <t>Reinigungs- und Entsorgungsberufe</t>
  </si>
  <si>
    <t>Sicherheitsberufe, a.n.g.</t>
  </si>
  <si>
    <t>Steinbearbeiter/innen</t>
  </si>
  <si>
    <t>Techniker/innen, a.n.g.</t>
  </si>
  <si>
    <t>Technische Sonderfachkräfte</t>
  </si>
  <si>
    <t>Technische Zeichner/innen und verwandte Berufe</t>
  </si>
  <si>
    <t>Tiefbauberufe</t>
  </si>
  <si>
    <t>Tierwirtschaftliche Berufe</t>
  </si>
  <si>
    <t>Verkaufspersonal</t>
  </si>
  <si>
    <t>Warenkaufleute,a.n.g., Vertreter/Vertreterinnen</t>
  </si>
  <si>
    <t>Warenprüfer/innen, Versandfertigmacher/innen</t>
  </si>
  <si>
    <t>Werkzeug- und Formenbauberufe</t>
  </si>
  <si>
    <t>Abgang mit/ohne Abschlusszeugnis</t>
  </si>
  <si>
    <t>ohne Abschlusszeugnis</t>
  </si>
  <si>
    <t>mit Abschlusszeugnis</t>
  </si>
  <si>
    <t>davon:</t>
  </si>
  <si>
    <t>Jahr (Ende des Schuljahres)</t>
  </si>
  <si>
    <t>Männer in %</t>
  </si>
  <si>
    <t>Frauen  in %</t>
  </si>
  <si>
    <t>Ausländer in %</t>
  </si>
  <si>
    <t>insgesamt in %</t>
  </si>
  <si>
    <t>Frauen in %</t>
  </si>
  <si>
    <t>Insgesamt in %</t>
  </si>
  <si>
    <t xml:space="preserve">Männer Anzahl </t>
  </si>
  <si>
    <t xml:space="preserve">Frauen Anzahl </t>
  </si>
  <si>
    <t xml:space="preserve">Ausländer Anzahl </t>
  </si>
  <si>
    <t>Insgesamt Anzahl</t>
  </si>
  <si>
    <t>nsgesamt</t>
  </si>
  <si>
    <t xml:space="preserve"> Insgesamt</t>
  </si>
  <si>
    <t>Hochschule</t>
  </si>
  <si>
    <t>Studierende 
insgesamt</t>
  </si>
  <si>
    <t>Studierende mit 
HZB in Freiburg</t>
  </si>
  <si>
    <t>U Freiburg i.Br.</t>
  </si>
  <si>
    <t>U Heidelberg</t>
  </si>
  <si>
    <t>U Hohenheim</t>
  </si>
  <si>
    <t>Karlsruher Institut für Technologie (KIT) - Bereich Hochschule</t>
  </si>
  <si>
    <t>U Konstanz</t>
  </si>
  <si>
    <t>U Mannheim</t>
  </si>
  <si>
    <t>U Stuttgart</t>
  </si>
  <si>
    <t>U Tübingen</t>
  </si>
  <si>
    <t>U Ulm</t>
  </si>
  <si>
    <t>Priv. wiss. H Bierbronnen</t>
  </si>
  <si>
    <t>Zeppelin Universität Friedrichshafen (Priv. H)</t>
  </si>
  <si>
    <t>AKAD, Wissenschaftliche H Lahr (Priv. Fern-H für Berufstätige)</t>
  </si>
  <si>
    <t>Priv. wiss. H Stuttgart, Seminar für Waldorfpädagogik</t>
  </si>
  <si>
    <t>H für jüdische Studien Heidelberg</t>
  </si>
  <si>
    <t>U Augsburg</t>
  </si>
  <si>
    <t>U Bamberg</t>
  </si>
  <si>
    <t>U Bayreuth</t>
  </si>
  <si>
    <t>Kath. U Eichstätt-Ingolstadt</t>
  </si>
  <si>
    <t>U Erlangen-Nürnberg</t>
  </si>
  <si>
    <t>U München</t>
  </si>
  <si>
    <t>TU München</t>
  </si>
  <si>
    <t>U der Bundeswehr München</t>
  </si>
  <si>
    <t>H für Politik München</t>
  </si>
  <si>
    <t>U Passau</t>
  </si>
  <si>
    <t>U Regensburg</t>
  </si>
  <si>
    <t>U Würzburg</t>
  </si>
  <si>
    <t>FU Berlin</t>
  </si>
  <si>
    <t>TU Berlin</t>
  </si>
  <si>
    <t>Charite - Universitätsmedizin Berlin</t>
  </si>
  <si>
    <t>Humboldt-Universität Berlin</t>
  </si>
  <si>
    <t>ESCP Europe Wirtschaftshochschule Berlin (Priv. H)</t>
  </si>
  <si>
    <t>Europ. School of Management and Technology, Berlin (Priv. H)</t>
  </si>
  <si>
    <t>Hertie School of Governance Berlin (Priv. wiss. H)</t>
  </si>
  <si>
    <t>Steinbeis-H Berlin (Priv. H)</t>
  </si>
  <si>
    <t>Deutsche Universität für Weiterbildung Berlin (Priv. wiss. H)</t>
  </si>
  <si>
    <t>International Psychoanalytic University Berlin (Priv.)</t>
  </si>
  <si>
    <t>Psychologische Hochschule Berlin (Priv. U)</t>
  </si>
  <si>
    <t>European College of Liberal Arts Berlin (Priv. U)</t>
  </si>
  <si>
    <t>Brandenburgische TU Cottbus</t>
  </si>
  <si>
    <t>Europa-U Viadrina Frankfurt (Oder)</t>
  </si>
  <si>
    <t>U Potsdam</t>
  </si>
  <si>
    <t>U Bremen</t>
  </si>
  <si>
    <t>Jacobs University Bremen (Priv. H)</t>
  </si>
  <si>
    <t>U Hamburg</t>
  </si>
  <si>
    <t>TU Hamburg-Harburg</t>
  </si>
  <si>
    <t>Hafencity Universität Hamburg</t>
  </si>
  <si>
    <t>Helmut-Schmidt-Universität Hamburg</t>
  </si>
  <si>
    <t>Bucerius Law School Hamburg (Priv. H)</t>
  </si>
  <si>
    <t>KLU Kühne Logistics University (Priv.)</t>
  </si>
  <si>
    <t>TU Darmstadt</t>
  </si>
  <si>
    <t>U Frankfurt a.M.</t>
  </si>
  <si>
    <t>U Gießen</t>
  </si>
  <si>
    <t>U Kassel</t>
  </si>
  <si>
    <t>U Marburg</t>
  </si>
  <si>
    <t>Frankfurt School of Finance &amp; Management-HfB (Priv. H)</t>
  </si>
  <si>
    <t>EBS U für Wirtschaft und Recht (Priv.)</t>
  </si>
  <si>
    <t>U Greifswald</t>
  </si>
  <si>
    <t>U Rostock</t>
  </si>
  <si>
    <t>TU Braunschweig</t>
  </si>
  <si>
    <t>TU Clausthal</t>
  </si>
  <si>
    <t>U Göttingen</t>
  </si>
  <si>
    <t>U Hannover</t>
  </si>
  <si>
    <t>Medizinische H Hannover</t>
  </si>
  <si>
    <t>Tierärztliche H Hannover</t>
  </si>
  <si>
    <t>U Hildesheim</t>
  </si>
  <si>
    <t>U Lüneburg</t>
  </si>
  <si>
    <t>U Oldenburg</t>
  </si>
  <si>
    <t>U Osnabrück</t>
  </si>
  <si>
    <t>Universität Vechta</t>
  </si>
  <si>
    <t>TH Aachen</t>
  </si>
  <si>
    <t>U Bielefeld</t>
  </si>
  <si>
    <t>U Bochum</t>
  </si>
  <si>
    <t>U Bonn</t>
  </si>
  <si>
    <t>U Dortmund</t>
  </si>
  <si>
    <t>U Düsseldorf</t>
  </si>
  <si>
    <t>U Duisburg-Essen</t>
  </si>
  <si>
    <t>Fernuniversität Hagen</t>
  </si>
  <si>
    <t>U Köln</t>
  </si>
  <si>
    <t>Deutsche Sporthochschule Köln</t>
  </si>
  <si>
    <t>U Münster</t>
  </si>
  <si>
    <t>U Paderborn</t>
  </si>
  <si>
    <t>U Siegen</t>
  </si>
  <si>
    <t>U Wuppertal</t>
  </si>
  <si>
    <t>Priv. wiss. H Witten-Herdecke</t>
  </si>
  <si>
    <t xml:space="preserve">Deutsche Hochschule der Polizei, Münster </t>
  </si>
  <si>
    <t>TU Kaiserslautern</t>
  </si>
  <si>
    <t>U Koblenz-Landau</t>
  </si>
  <si>
    <t>U Mainz</t>
  </si>
  <si>
    <t>H für Verwaltungswissenschaften Speyer</t>
  </si>
  <si>
    <t>U Trier</t>
  </si>
  <si>
    <t>Priv. wiss. H für Unternehmensführung, Vallendar</t>
  </si>
  <si>
    <t>U des Saarlandes Saarbrücken</t>
  </si>
  <si>
    <t>TU Chemnitz</t>
  </si>
  <si>
    <t>TU Dresden</t>
  </si>
  <si>
    <t>TU Bergakademie Freiberg</t>
  </si>
  <si>
    <t>U Leipzig</t>
  </si>
  <si>
    <t>Internationales Hochschulinstitut Zittau</t>
  </si>
  <si>
    <t>DIU-Dresden Intern. University GmbH Dresden (Priv. H)</t>
  </si>
  <si>
    <t>Handelshochschule Leipzig (Priv. H)</t>
  </si>
  <si>
    <t>U Halle</t>
  </si>
  <si>
    <t>U Magdeburg</t>
  </si>
  <si>
    <t>U Flensburg</t>
  </si>
  <si>
    <t>U Kiel</t>
  </si>
  <si>
    <t>U Lübeck</t>
  </si>
  <si>
    <t>U Erfurt</t>
  </si>
  <si>
    <t>TU Ilmenau</t>
  </si>
  <si>
    <t>U Jena</t>
  </si>
  <si>
    <t>Bauhaus-U Weimar</t>
  </si>
  <si>
    <t>PH Freiburg i.Br.</t>
  </si>
  <si>
    <t>PH Heidelberg</t>
  </si>
  <si>
    <t>PH Karlsruhe</t>
  </si>
  <si>
    <t>PH Ludwigsburg</t>
  </si>
  <si>
    <t>PH Schwäbisch Gmünd</t>
  </si>
  <si>
    <t>PH Weingarten</t>
  </si>
  <si>
    <t>Phil.-Theol. H Benediktbeuern (rk)</t>
  </si>
  <si>
    <t>H für Philosophie München (rk)</t>
  </si>
  <si>
    <t>Augustana-H Neuendettelsau (ev)</t>
  </si>
  <si>
    <t>Phil.-Theol. H Frankfurt a.M. (rk)</t>
  </si>
  <si>
    <t>Theol. Fakultät Fulda (rk)</t>
  </si>
  <si>
    <t>Luth.-Theol. H Oberursel (ev)</t>
  </si>
  <si>
    <t>Freie Theologische H (FTH) Gießen (Priv.)</t>
  </si>
  <si>
    <t>Evangelische Hochschule Tabor in Marburg (Priv.)</t>
  </si>
  <si>
    <t>H für Kirchenmusik der evang. Kirche von Westfalen, Herford</t>
  </si>
  <si>
    <t>Phil.-Theol. H Münster (rk)</t>
  </si>
  <si>
    <t>Theol. Fakultät Paderborn (rk)</t>
  </si>
  <si>
    <t>Phil.-Theol. H St. Augustin (rk)</t>
  </si>
  <si>
    <t>Kirchliche Hochschule Wuppertal / Bethel (ev)</t>
  </si>
  <si>
    <t>Theol. Fakultät Trier</t>
  </si>
  <si>
    <t>Theol. H Vallendar</t>
  </si>
  <si>
    <t>Theol. H Friedensau</t>
  </si>
  <si>
    <t>Staatl. H für Musik Freiburg i.Br.</t>
  </si>
  <si>
    <t>Staatl. Akademie der Bildenden Künste Karlsruhe</t>
  </si>
  <si>
    <t>Staatl. H für Gestaltung Karlsruhe</t>
  </si>
  <si>
    <t>Staatl. H für Musik Karlsruhe</t>
  </si>
  <si>
    <t>Staatl. H für Musik und Darstellende Kunst Mannheim</t>
  </si>
  <si>
    <t>Staatl. Akademie der Bildenden Künste Stuttgart</t>
  </si>
  <si>
    <t>Staatl. H für Musik und Darstellende Kunst Stuttgart</t>
  </si>
  <si>
    <t>Staatl. H für Musik Trossingen</t>
  </si>
  <si>
    <t>Akademie der Bildenden Künste München</t>
  </si>
  <si>
    <t>H für Fernsehen und Film München</t>
  </si>
  <si>
    <t>H für Musik und Theater München</t>
  </si>
  <si>
    <t>Akademie der Bildenden Künste Nürnberg</t>
  </si>
  <si>
    <t>H für Musik Nürnberg</t>
  </si>
  <si>
    <t>H für Musik Würzburg</t>
  </si>
  <si>
    <t>H für evang. Kirchenmusik Bayreuth</t>
  </si>
  <si>
    <t>H für Kath. Kirchenmusik und Musikpädagogik, Regensburg</t>
  </si>
  <si>
    <t>U der Künste Berlin</t>
  </si>
  <si>
    <t>Kunsthochschule Berlin</t>
  </si>
  <si>
    <t>H für Musik Berlin</t>
  </si>
  <si>
    <t>H für Schauspielkunst Berlin</t>
  </si>
  <si>
    <t>ESMOD Berlin Internationale Kunsthochschule für Mode (Priv.)</t>
  </si>
  <si>
    <t>H für Film und Fernsehen in Potsdam-Babelsberg</t>
  </si>
  <si>
    <t>H für Künste Bremen</t>
  </si>
  <si>
    <t>H für Bildende Künste Hamburg</t>
  </si>
  <si>
    <t>H für Musik und Theater Hamburg</t>
  </si>
  <si>
    <t>H für Bildende Künste Frankfurt a.M. (Städelschule)</t>
  </si>
  <si>
    <t>H für Musik und Darstellende Kunst Frankfurt a.M.</t>
  </si>
  <si>
    <t>H für Gestaltung Offenbach</t>
  </si>
  <si>
    <t>H für Musik und Theater, Rostock</t>
  </si>
  <si>
    <t>H für Bildende Künste Braunschweig</t>
  </si>
  <si>
    <t>Hochschule für Musik, Theater und Medien Hannover</t>
  </si>
  <si>
    <t>H für Musik Detmold</t>
  </si>
  <si>
    <t>Kunstakademie Düsseldorf</t>
  </si>
  <si>
    <t>Robert-Schumann-H Düsseldorf</t>
  </si>
  <si>
    <t>Folkwang-Hochschule Essen</t>
  </si>
  <si>
    <t>KH für Medien Köln</t>
  </si>
  <si>
    <t>H für Musik Köln</t>
  </si>
  <si>
    <t>Kunstakademie Münster</t>
  </si>
  <si>
    <t>Alanus H Alfter (Priv. H)</t>
  </si>
  <si>
    <t>H der Bildenden Künste Saarbrücken</t>
  </si>
  <si>
    <t>Hochschule für Musik, Saarbrücken</t>
  </si>
  <si>
    <t>H für Bildende Künste Dresden</t>
  </si>
  <si>
    <t>H für Kirchenmusik der Evang.-Luth. Landeskirche Sachsens, Dresden</t>
  </si>
  <si>
    <t>H für Musik Dresden</t>
  </si>
  <si>
    <t>Palucca Hochschule für Tanz Dresden</t>
  </si>
  <si>
    <t>H für Graphik und Buchkunst Leipzig</t>
  </si>
  <si>
    <t>H für Musik und Theater Leipzig</t>
  </si>
  <si>
    <t>Burg Giebichenstein Kunsthochschule Halle</t>
  </si>
  <si>
    <t>Evang. H für Kirchenmusik Halle</t>
  </si>
  <si>
    <t>Muthesius Kunsthochschule Kiel</t>
  </si>
  <si>
    <t>Musikhochschule Lübeck</t>
  </si>
  <si>
    <t>H für Musik Weimar</t>
  </si>
  <si>
    <t>FH Aalen</t>
  </si>
  <si>
    <t>H Albstadt-Sigmaringen (FH)</t>
  </si>
  <si>
    <t>FH Biberach a. d. Riss</t>
  </si>
  <si>
    <t>H Esslingen (FH)</t>
  </si>
  <si>
    <t>FH Furtwangen</t>
  </si>
  <si>
    <t>FH Heilbronn</t>
  </si>
  <si>
    <t>H Karlsruhe (FH)</t>
  </si>
  <si>
    <t>FH Konstanz</t>
  </si>
  <si>
    <t>H der Bundesagentur für Arbeit - FH für Arbeitsmanagement, Mannheim</t>
  </si>
  <si>
    <t>H Mannheim (FH)</t>
  </si>
  <si>
    <t>FH Nürtingen</t>
  </si>
  <si>
    <t>FH Offenburg</t>
  </si>
  <si>
    <t>FH Pforzheim</t>
  </si>
  <si>
    <t>Duale Hochschule Baden Württemberg, Stuttgart (FH)</t>
  </si>
  <si>
    <t>FH Ravensburg-Weingarten</t>
  </si>
  <si>
    <t>FH für Technik und Wirtschaft Reutlingen</t>
  </si>
  <si>
    <t>H für Forstwirtschaft Rottenburg (FH)</t>
  </si>
  <si>
    <t>FH für Gestaltung Schwäbisch Gmünd</t>
  </si>
  <si>
    <t>FH Stuttgart, H der Medien</t>
  </si>
  <si>
    <t>FH für Technik Stuttgart</t>
  </si>
  <si>
    <t>FH Ulm - H für Technik</t>
  </si>
  <si>
    <t>Internationale Hochschule Liebenzell</t>
  </si>
  <si>
    <t>SRH Hochschule für Wirtschaft und Medien Calw (Priv. FH)</t>
  </si>
  <si>
    <t>FH Berufsförderungswerk der Stiftung Rehabilitation Heidelberg (Priv. FH)</t>
  </si>
  <si>
    <t>German Graduate School of Management &amp; Law Heilbronn (Priv. FH)</t>
  </si>
  <si>
    <t>Priv. FH Isny</t>
  </si>
  <si>
    <t>Karlshochschule International University, Karlsruhe (Priv. FH)</t>
  </si>
  <si>
    <t>Hochschule der Wirtschaft für Management (HdWM) Mannheim (Priv. FH)</t>
  </si>
  <si>
    <t>Priv. FH für Kunsttherapie Nürtingen</t>
  </si>
  <si>
    <t>Fernhochschule Riedlingen (Priv. FH)</t>
  </si>
  <si>
    <t>Priv. FH Schwäbisch Hall, H für Gestaltung</t>
  </si>
  <si>
    <t>AKAD, FH Stuttgart (Priv. Fern-FH für Berufstätige)</t>
  </si>
  <si>
    <t>Merz Akademie Hochschule für Gestaltung, Kunst und Medien, Stuttgart (Priv. FH)</t>
  </si>
  <si>
    <t>Hochschule für Kunst, Design und Populäre Musik Freiburg i. Br. (Priv. FH)</t>
  </si>
  <si>
    <t>Evang. Hochschule Freiburg (FH)</t>
  </si>
  <si>
    <t>Theologisches Seminar Reutlingen (evang. FH)</t>
  </si>
  <si>
    <t>Evangelische Hochschule Ludwigsburg</t>
  </si>
  <si>
    <t>Kath. Hochschule Freiburg i.Br. (FH)</t>
  </si>
  <si>
    <t>FH Amberg-Weiden</t>
  </si>
  <si>
    <t>FH Ansbach</t>
  </si>
  <si>
    <t>FH Aschaffenburg</t>
  </si>
  <si>
    <t>FH Augsburg</t>
  </si>
  <si>
    <t>FH Coburg</t>
  </si>
  <si>
    <t>Hochschule für angewandte Wissenschaften Deggendorf (FH)</t>
  </si>
  <si>
    <t>FH Hof</t>
  </si>
  <si>
    <t>FH Ingolstadt</t>
  </si>
  <si>
    <t>FH Kempten</t>
  </si>
  <si>
    <t>FH Landshut</t>
  </si>
  <si>
    <t>FH München</t>
  </si>
  <si>
    <t>FH Neu-Ulm</t>
  </si>
  <si>
    <t>FH Nürnberg</t>
  </si>
  <si>
    <t>FH Regensburg</t>
  </si>
  <si>
    <t>FH Rosenheim</t>
  </si>
  <si>
    <t>FH Weihenstephan</t>
  </si>
  <si>
    <t>FH Würzburg-Schweinfurt</t>
  </si>
  <si>
    <t>Hochschule für angewandte Wissenschaften Bamberg (Priv. FH)</t>
  </si>
  <si>
    <t>Hochschule Fresenius Idstein in München (Priv. FH)</t>
  </si>
  <si>
    <t>Priv. FH für angewandtes Management, Erding</t>
  </si>
  <si>
    <t>H für angewandte Sprachen, München, SDI (Priv. FH)</t>
  </si>
  <si>
    <t>Macromedia FH der Medien, München (Priv. FH)</t>
  </si>
  <si>
    <t>Munich Business School München (Priv. FH)</t>
  </si>
  <si>
    <t>Hochschule für Gesundheit und Sport Berlin in Ismaning (Priv. FH)</t>
  </si>
  <si>
    <t>Evang. Hochschule Nürnberg (FH)</t>
  </si>
  <si>
    <t>Kath. Stiftungs FH München</t>
  </si>
  <si>
    <t>ASH für Sozialarbeit und Sozialpädagogik Berlin</t>
  </si>
  <si>
    <t>Beuth-HS für Technik Berlin</t>
  </si>
  <si>
    <t>HS für Technik und Wirtschaft Berlin</t>
  </si>
  <si>
    <t>HWR Berlin</t>
  </si>
  <si>
    <t>Touro College Berlin (Priv. FH)</t>
  </si>
  <si>
    <t>bbw Hochschule Berlin (Priv. FH)</t>
  </si>
  <si>
    <t>Akkon HS Berlin (Priv. FH)</t>
  </si>
  <si>
    <t>Best-Sabel-Hochschule Berlin (Priv. FH)</t>
  </si>
  <si>
    <t>Design Akademie Berlin (Priv. FH)</t>
  </si>
  <si>
    <t>HS der populären Künste Berlin (Priv. FH)</t>
  </si>
  <si>
    <t>IB-Hochschule Berlin (Priv. FH)</t>
  </si>
  <si>
    <t>HS für Medien, Kommunikation und Wirtschaft Berlin in Berlin (Priv. FH)</t>
  </si>
  <si>
    <t>EBC Hochschule Berlin (Priv. FH)</t>
  </si>
  <si>
    <t>Hochschule für Gesundheit und Sport Berlin in Berlin (Priv. FH)</t>
  </si>
  <si>
    <t>Mediadesign H Berlin (Priv. FH)</t>
  </si>
  <si>
    <t>SRH Hochschule Berlin (Priv. FH)</t>
  </si>
  <si>
    <t>Berliner Technische Kunsthochschule, Berlin (Priv. FH)</t>
  </si>
  <si>
    <t>DEKRA Hochschule Berlin (Priv. FH)</t>
  </si>
  <si>
    <t>Quadriga Hochschule Berlin (Priv. FH)</t>
  </si>
  <si>
    <t>Evangelische Hochschule Berlin (FH)</t>
  </si>
  <si>
    <t>Katholische Hochschule für Sozialwesen Berlin (FH)</t>
  </si>
  <si>
    <t>German open Business School - HS für Wirtschaft und Verwaltung Berlin (Priv- FH)</t>
  </si>
  <si>
    <t>FH Brandenburg</t>
  </si>
  <si>
    <t>Hochschule für nachhaltige Entwicklung Eberswalde (FH)</t>
  </si>
  <si>
    <t>Hochschule Lausitz, University of Applied Sciences (FH)</t>
  </si>
  <si>
    <t>FH Potsdam</t>
  </si>
  <si>
    <t>Fachhochschule für Sport und Management Potsdam (Priv.)</t>
  </si>
  <si>
    <t>Technische Hochschule Wildau</t>
  </si>
  <si>
    <t>Business School Potsdam (Priv. FH)</t>
  </si>
  <si>
    <t>Theol. Seminar (FH) der Evang. Freikirche Elstal</t>
  </si>
  <si>
    <t>H Bremen</t>
  </si>
  <si>
    <t>H Bremerhaven</t>
  </si>
  <si>
    <t>APOLLON H der Gesundheitswirtschaft Bremen (Priv. FH)</t>
  </si>
  <si>
    <t>Hochschule für Internationale Wirtschaft und Logistik (HIWL) Bremen (Priv. FH)</t>
  </si>
  <si>
    <t>H für Angewandte Wissenschaften Hamburg</t>
  </si>
  <si>
    <t>AMD Akademie Mode und Design Hamburg (Priv. FH)</t>
  </si>
  <si>
    <t>Europ. Fern-H Hamburg GmbH Hamburg (Priv. FH)</t>
  </si>
  <si>
    <t>HFH Hamburger Fern-H (Priv. FH)</t>
  </si>
  <si>
    <t>HSBA Hamburg School of Business Admin. (Priv. FH)</t>
  </si>
  <si>
    <t>Evang. H für Soziale Arbeit und Diakonie, Hamburg (FH)</t>
  </si>
  <si>
    <t>EBC Euro Business College Hamburg (Priv. FH)</t>
  </si>
  <si>
    <t>ISS International Business School of Service Management Hamburg (Priv. FH)</t>
  </si>
  <si>
    <t>Hochschule Fresenius Idstein in Hamburg (Priv. FH)</t>
  </si>
  <si>
    <t>DFI Brand Academy Hamburg (Priv. FH)</t>
  </si>
  <si>
    <t>MSH Medical School Hamburg (Priv. FH)</t>
  </si>
  <si>
    <t>h_da - H Darmstadt (FH)</t>
  </si>
  <si>
    <t>FH Frankfurt a.M.</t>
  </si>
  <si>
    <t>FH Fulda</t>
  </si>
  <si>
    <t>Technische Hochschule Mittelhessen (THM), FH</t>
  </si>
  <si>
    <t xml:space="preserve">Hochschule RheinMain (FH) </t>
  </si>
  <si>
    <t>H der Deutschen Gesetzl. Unfallversicherung, Bad Hersfeld (Priv. FH)</t>
  </si>
  <si>
    <t>accadis Hochschule Bad Homburg (Priv. FH)</t>
  </si>
  <si>
    <t>Wilhelm Büchner Hochschule Darmstadt (Priv. Fern-FH)</t>
  </si>
  <si>
    <t>Provadis School of Intern. Management and Technology, Frankfurt a.M. (Priv. FH)</t>
  </si>
  <si>
    <t>Hochschule Fresenius Idstein in Idstein (Priv. FH)</t>
  </si>
  <si>
    <t>DIPLOMA - FH Nordhessen (Priv. FH)</t>
  </si>
  <si>
    <t>Evangelische Hochschule Darmstadt (EHD), FH</t>
  </si>
  <si>
    <t>CVJM-Hochschule Kassel (Priv. FH)</t>
  </si>
  <si>
    <t>FH Neubrandenburg</t>
  </si>
  <si>
    <t>FH Stralsund</t>
  </si>
  <si>
    <t>FH Wismar</t>
  </si>
  <si>
    <t>Baltic College Schwerin (Priv. FH)</t>
  </si>
  <si>
    <t>Hochschule Braunschweig-Wolfenbüttel (FH)</t>
  </si>
  <si>
    <t>Hochschule Emden/Leer (FH)</t>
  </si>
  <si>
    <t>Hochschule Hannover (FH)</t>
  </si>
  <si>
    <t>Hochschule Weserbergland (HSW), Hameln (Priv.FH)</t>
  </si>
  <si>
    <t>Hochschule Hildesheim/Holzminden/Göttingen (FH)</t>
  </si>
  <si>
    <t>Hochschule Wilhelmshaven/Oldenburg/Elsfleth (FH)</t>
  </si>
  <si>
    <t>Hochschule Osnabrück (FH)</t>
  </si>
  <si>
    <t>Hochschule21, Buxtehude (Priv. FH)</t>
  </si>
  <si>
    <t>Priv. FH Göttingen</t>
  </si>
  <si>
    <t>Priv. FH der Wirtschaft Hannover</t>
  </si>
  <si>
    <t>FH Ottersberg (Priv. FH)</t>
  </si>
  <si>
    <t>Priv. FH für Wirtschaft und Technik Vechta/Diepholz/Oldenburg</t>
  </si>
  <si>
    <t>Leibniz - Fachhochschule Hannover (Priv. FH)</t>
  </si>
  <si>
    <t>FH Aachen</t>
  </si>
  <si>
    <t>FH Bielefeld</t>
  </si>
  <si>
    <t>FH Bochum</t>
  </si>
  <si>
    <t>FH für Gesundheitsberufe in NRW, Bochum</t>
  </si>
  <si>
    <t>FH Bonn-Rhein-Sieg</t>
  </si>
  <si>
    <t>FH Dortmund</t>
  </si>
  <si>
    <t>FH Düsseldorf</t>
  </si>
  <si>
    <t>FH Gelsenkirchen</t>
  </si>
  <si>
    <t>FH Hamm-Lippstadt</t>
  </si>
  <si>
    <t>FH Köln</t>
  </si>
  <si>
    <t>FH Ostwestfalen-Lippe</t>
  </si>
  <si>
    <t>FH Münster</t>
  </si>
  <si>
    <t>FH Niederrhein</t>
  </si>
  <si>
    <t>FH Rhein-Waal</t>
  </si>
  <si>
    <t>FH Südwestfalen</t>
  </si>
  <si>
    <t>FH Westliches Ruhrgebiet</t>
  </si>
  <si>
    <t>Internationale Hochschule Bad Honnef-Bonn (Priv. FH)</t>
  </si>
  <si>
    <t>FH des Mittelstandes (Priv. FH)</t>
  </si>
  <si>
    <t>Fliedner Fachhochschule Düsseldorf (Priv. )</t>
  </si>
  <si>
    <t>Technische FH (TFH) Georg Agricola zu Bochum (Priv. FH)</t>
  </si>
  <si>
    <t>EBZ Business School Bochum (Priv. FH)</t>
  </si>
  <si>
    <t>H der Sparkassen-Finanzgruppe Bonn (Priv. FH)</t>
  </si>
  <si>
    <t>Hochschule Neuss für Internationale Wirtschaft (Priv. FH)</t>
  </si>
  <si>
    <t>Europäische FH (EUFH) Rhein/Erft (Priv.)</t>
  </si>
  <si>
    <t>Mathias Hochschule Rheine (Priv. FH)</t>
  </si>
  <si>
    <t>Priv. FH International School of Management, Dortmund</t>
  </si>
  <si>
    <t>Priv. FH für Ökonomie und Management Essen</t>
  </si>
  <si>
    <t>EBC Hochschule Düsseldorf (Priv. FH)</t>
  </si>
  <si>
    <t>SRH Hochschule für Logistik und Wirtschaft Hamm (Priv. FH)</t>
  </si>
  <si>
    <t>Business and Information Technology School Iserlohn (Priv. FH)</t>
  </si>
  <si>
    <t>Cologne Business School (CBS) - European University of Applied Sciences (Priv. FH)</t>
  </si>
  <si>
    <t>Hochschule Fresenius Idstein in Köln (Priv. FH)</t>
  </si>
  <si>
    <t>Hochschule für Gesundheit und Sport Berlin in Unna (Priv. FH)</t>
  </si>
  <si>
    <t>Priv. Rheinische FH Köln</t>
  </si>
  <si>
    <t>Priv. FH der Wirtschaft Paderborn</t>
  </si>
  <si>
    <t>HS für Medien, Kommunikation und Wirtschaft Berlin in Köln (Priv. FH)</t>
  </si>
  <si>
    <t>FH der Diakonie Bielefeld-Bethel</t>
  </si>
  <si>
    <t>Evang. FH Rheinland-Westfalen-Lippe, Bochum</t>
  </si>
  <si>
    <t>Kath. Hochschule Nordrhein-Westfalen</t>
  </si>
  <si>
    <t>FH Bingen</t>
  </si>
  <si>
    <t>FH Kaiserslautern</t>
  </si>
  <si>
    <t>FH Koblenz</t>
  </si>
  <si>
    <t>FH Ludwigshafen</t>
  </si>
  <si>
    <t>FH Mainz</t>
  </si>
  <si>
    <t>FH Trier</t>
  </si>
  <si>
    <t>FH Worms</t>
  </si>
  <si>
    <t>Kath. FH Mainz</t>
  </si>
  <si>
    <t>H für Technik und Wirtschaft des Saarlandes Saarbrücken</t>
  </si>
  <si>
    <t>Deutsche Hochschule für Prävention und Gesundheitsmanagement, Saarbrücken (Priv. FH)</t>
  </si>
  <si>
    <t>H für Technik und Wirtschaft Dresden</t>
  </si>
  <si>
    <t>H für Technik, Wirtschaft und Kultur Leipzig</t>
  </si>
  <si>
    <t>H Mittweida (University of Applied Sciences)</t>
  </si>
  <si>
    <t>H Zittau/Görlitz (FH)</t>
  </si>
  <si>
    <t>Westsächsische H Zwickau</t>
  </si>
  <si>
    <t>AKAD.Die Privat-Hochschulen.FH Leipzig (Priv. FernFH)</t>
  </si>
  <si>
    <t>Deutsche Telekom H für Telekommunikation, Leipzig (Priv. FH)</t>
  </si>
  <si>
    <t>Hochschule Fresenius Idstein in Zwickau (Priv. FH)</t>
  </si>
  <si>
    <t>Evang. H für Soziale Arbeit, Dresden (FH)</t>
  </si>
  <si>
    <t>Evangelische Hochschule Moritzburg (FH)</t>
  </si>
  <si>
    <t>Fachhochschule Dresden (Priv. FH)</t>
  </si>
  <si>
    <t>H Anhalt (FH)</t>
  </si>
  <si>
    <t>H Harz (FH)</t>
  </si>
  <si>
    <t>H Magdeburg-Stendal (FH)</t>
  </si>
  <si>
    <t>Hochschule Merseburg (FH)</t>
  </si>
  <si>
    <t>FH Flensburg</t>
  </si>
  <si>
    <t>FH Westküste, Heide</t>
  </si>
  <si>
    <t>FH Kiel</t>
  </si>
  <si>
    <t>FH Lübeck</t>
  </si>
  <si>
    <t>Priv. FH Elmshorn (Nordakademie)</t>
  </si>
  <si>
    <t>AKAD, FH Pinneberg (Priv. Fern-FH für Berufstätige)</t>
  </si>
  <si>
    <t>Priv. FH Wedel</t>
  </si>
  <si>
    <t>FH Erfurt</t>
  </si>
  <si>
    <t>FH Jena</t>
  </si>
  <si>
    <t>FH Nordhausen</t>
  </si>
  <si>
    <t>FH Schmalkalden</t>
  </si>
  <si>
    <t>Adam-Ries-Fachhochschule Erfurt (Priv.)</t>
  </si>
  <si>
    <t>FH Kunst Arnstadt (Priv.)</t>
  </si>
  <si>
    <t>SRH FH für Gesundheit Gera (Priv. FH)</t>
  </si>
  <si>
    <t>FH für öffentliche Verwaltung Kehl</t>
  </si>
  <si>
    <t xml:space="preserve">Hochschule Ludwigsburg für öffentliche Verwaltung und Finanzen </t>
  </si>
  <si>
    <t>FH für Rechtspflege Schwetzingen</t>
  </si>
  <si>
    <t>Staatl. FH für Polizei Villingen-Schwenningen</t>
  </si>
  <si>
    <t>FH des Bundes für öffentliche Verwaltung in Baden-Württemberg</t>
  </si>
  <si>
    <t>FH für öffentliche Verwaltung und Rechtspflege in Bayern</t>
  </si>
  <si>
    <t>FH des Bundes für öffentliche Verwaltung in Berlin</t>
  </si>
  <si>
    <t>FH der Polizei Brandenburg (VerwFH) in Oranienburg</t>
  </si>
  <si>
    <t>FH für Finanzen Brandenburg (VerwFH) Königs Wusterhausen</t>
  </si>
  <si>
    <t>H für öffentliche Verwaltung Bremen</t>
  </si>
  <si>
    <t>Hochschule der Polizei, Hamburg (Verw-FH)</t>
  </si>
  <si>
    <t>Norddeutsche Akademie für Finanzen und Steuerrecht Hamburg</t>
  </si>
  <si>
    <t>FH für Archivwesen Marburg</t>
  </si>
  <si>
    <t>VerwFH Rotenburg</t>
  </si>
  <si>
    <t>VerwFH Wiesbaden</t>
  </si>
  <si>
    <t>FH des Bundes für öffentliche Verwaltung in Hessen</t>
  </si>
  <si>
    <t>Verwaltungs-FH Güstrow</t>
  </si>
  <si>
    <t>Norddeutsche Hochschule für Rechtspflege, Hildesheim</t>
  </si>
  <si>
    <t>Hannover, Kommunale FH für Verwaltung in Niedersachsen (Priv. Verw-FH)</t>
  </si>
  <si>
    <t>FH für Rechtspflege NW, Bad Münstereifel</t>
  </si>
  <si>
    <t>FH für Finanzen NW, Nordkirchen</t>
  </si>
  <si>
    <t>FH für öffentliche Verwaltung Nordrhein-Westfalen</t>
  </si>
  <si>
    <t>FH des Bundes für öffentliche Verwaltung in Nordrhein-Westfalen</t>
  </si>
  <si>
    <t>FH für Finanzen Edenkoben</t>
  </si>
  <si>
    <t>FH der Deutschen Bundesbank Hachenburg</t>
  </si>
  <si>
    <t>FH für öffentliche Verwaltung Mayen</t>
  </si>
  <si>
    <t>FH für Verwaltung Saarbrücken</t>
  </si>
  <si>
    <t>FH der Sächsischen Verwaltung Meißen</t>
  </si>
  <si>
    <t>H der Sächsischen Polizei, Rothenburg/OL. (FH)</t>
  </si>
  <si>
    <t>FH Polizei Sachsen-Anhalt, Aschersleben</t>
  </si>
  <si>
    <t>FH für Verwaltung und Dienstleistung Altenholz</t>
  </si>
  <si>
    <t>FH des Bundes für öffentliche Verwaltung in Schleswig-Holstein</t>
  </si>
  <si>
    <t>Thüringer FH für öffentliche Verwaltung Gotha</t>
  </si>
  <si>
    <t>Quelle: Statistisches Bundesamtm H2-Hochschulstatistik</t>
  </si>
  <si>
    <t>Name</t>
  </si>
  <si>
    <t>Fächergruppe</t>
  </si>
  <si>
    <t>Studienbereich</t>
  </si>
  <si>
    <t>Studienfach</t>
  </si>
  <si>
    <t>Universität Freiburg</t>
  </si>
  <si>
    <t>Außerhalb der Studienbereichsgliederung</t>
  </si>
  <si>
    <t>Außerhalb der Gliederung</t>
  </si>
  <si>
    <t>ohne Angabe/ungeklärt</t>
  </si>
  <si>
    <t>Sprach- und Kulturwissenschaften</t>
  </si>
  <si>
    <t>Sprach- und Kulturwissenschaften allgemein</t>
  </si>
  <si>
    <t>Interdisziplinäre Studien (Schwerpunkt Sprach- und Kulturwissenschaften)</t>
  </si>
  <si>
    <t>Medienwissenschaft</t>
  </si>
  <si>
    <t>Kath. Theologie, -Religionslehre</t>
  </si>
  <si>
    <t>Kath. Theologie, - Religionslehre</t>
  </si>
  <si>
    <t>Philosophie</t>
  </si>
  <si>
    <t>Geschichte</t>
  </si>
  <si>
    <t>Archäologie</t>
  </si>
  <si>
    <t>Allgemeine u. vergl. Literatur- u. Sprachwiss.</t>
  </si>
  <si>
    <t>Allgemeine Sprachwissenschaft/Indogermanistik</t>
  </si>
  <si>
    <t>Allgemeine Literaturwissenschaft</t>
  </si>
  <si>
    <t>Altphilologie (klass. Philologie), Neugriechisch</t>
  </si>
  <si>
    <t>Klassische Philologie</t>
  </si>
  <si>
    <t>Griechisch</t>
  </si>
  <si>
    <t>Latein</t>
  </si>
  <si>
    <t>Germanistik (Deutsch,germ.Sprachen ohne Anglistik)</t>
  </si>
  <si>
    <t>Germanistik/Deutsch</t>
  </si>
  <si>
    <t>Nordistik/Skandinavistik (Nordische Philologie, Einzelsprachen a.n.g.)</t>
  </si>
  <si>
    <t>Deutsch für Ausländer</t>
  </si>
  <si>
    <t>Anglistik, Amerikanistik</t>
  </si>
  <si>
    <t>Anglistik/Englisch</t>
  </si>
  <si>
    <t>Romanistik</t>
  </si>
  <si>
    <t>Französisch</t>
  </si>
  <si>
    <t>Italienisch</t>
  </si>
  <si>
    <t>Romanistik (Roman. Philologie, Einzelsprachen a.n.g.)</t>
  </si>
  <si>
    <t>Spanisch</t>
  </si>
  <si>
    <t>Slawistik, Baltistik, Finno-Ugristik</t>
  </si>
  <si>
    <t>Slawistik (Slaw. Philologie)</t>
  </si>
  <si>
    <t>Außeurop. Sprach- und Kulturwiss.</t>
  </si>
  <si>
    <t>Hebräisch/Judaistik</t>
  </si>
  <si>
    <t>Islamwissenschaft</t>
  </si>
  <si>
    <t>Orientalistik, Altorientalistik</t>
  </si>
  <si>
    <t>Sinologie/Koreanistik</t>
  </si>
  <si>
    <t>Kulturwissenschaften i.e.S.</t>
  </si>
  <si>
    <t>Europäische Ethnologie und Kulturwissenschaft</t>
  </si>
  <si>
    <t>Ethnologie</t>
  </si>
  <si>
    <t>Psychologie</t>
  </si>
  <si>
    <t>Erziehungswissenschaften</t>
  </si>
  <si>
    <t>Erziehungswissenschaft (Pädagogik)</t>
  </si>
  <si>
    <t>Sport</t>
  </si>
  <si>
    <t>Sport u. Sportwiss.</t>
  </si>
  <si>
    <t>Sportwissenschaft</t>
  </si>
  <si>
    <t>Rechts-, Wirtschafts- und Sozialwissenschaften</t>
  </si>
  <si>
    <t>Rechts-,Wirtschafts- und Sozialwiss. allg.</t>
  </si>
  <si>
    <t>Kommunikationswissenschaft/Publizistik</t>
  </si>
  <si>
    <t>Politikwissenschaften</t>
  </si>
  <si>
    <t>Politikwissenschaften/Politologie</t>
  </si>
  <si>
    <t>Sozialwissenschaften</t>
  </si>
  <si>
    <t>Soziologie</t>
  </si>
  <si>
    <t>Rechtswissenschaften</t>
  </si>
  <si>
    <t>Rechtswissenschaft</t>
  </si>
  <si>
    <t>Wirtschaftswissenschaften</t>
  </si>
  <si>
    <t>Betriebswirtschaftslehre</t>
  </si>
  <si>
    <t>Volkswirtschaftslehre</t>
  </si>
  <si>
    <t>Mathematik, Naturwissenschaften</t>
  </si>
  <si>
    <t>Mathematik</t>
  </si>
  <si>
    <t>Informatik</t>
  </si>
  <si>
    <t>Physik, Astronomie</t>
  </si>
  <si>
    <t>Physik</t>
  </si>
  <si>
    <t>Chemie</t>
  </si>
  <si>
    <t>Pharmazie</t>
  </si>
  <si>
    <t>Biologie</t>
  </si>
  <si>
    <t>Geowissenschaften (ohne Geographie)</t>
  </si>
  <si>
    <t>Geowissenschaften</t>
  </si>
  <si>
    <t>Geologie/Paläontologie</t>
  </si>
  <si>
    <t>Meteorologie</t>
  </si>
  <si>
    <t>Mineralogie</t>
  </si>
  <si>
    <t>Geographie</t>
  </si>
  <si>
    <t>Geographie/Erdkunde</t>
  </si>
  <si>
    <t>Humanmedizin</t>
  </si>
  <si>
    <t>Gesundheitswissenschaften allg.</t>
  </si>
  <si>
    <t>Pflegewissenschaft/-management</t>
  </si>
  <si>
    <t>Medizin (Allgemein-Medizin)</t>
  </si>
  <si>
    <t>Zahnmedizin</t>
  </si>
  <si>
    <t>Agrar-, Forst- und Ernährungswissenschaften</t>
  </si>
  <si>
    <t>Forstwiss., Holzwirtschaft</t>
  </si>
  <si>
    <t>Forstwissenschaft, -wirtschaft</t>
  </si>
  <si>
    <t>Ingenieurwissenschaften</t>
  </si>
  <si>
    <t>Elektrotechnik</t>
  </si>
  <si>
    <t>Mikrosystemtechnik</t>
  </si>
  <si>
    <t>Kunst, Kunstwissenschaft</t>
  </si>
  <si>
    <t>Kunst, Kunstwissenschaften allgemein</t>
  </si>
  <si>
    <t>Kunstgeschichte, Kunstwissenschaft</t>
  </si>
  <si>
    <t>Musik, Musikwissenschaften</t>
  </si>
  <si>
    <t>Musikwissenschaft/-geschichte</t>
  </si>
  <si>
    <t>Universität Freiburg Ergebnis</t>
  </si>
  <si>
    <t>Hochschule für Kunst, Design und Populäre Musik Freiburg</t>
  </si>
  <si>
    <t>Bildende Kunst</t>
  </si>
  <si>
    <t>Bildende Kunst/Graphik</t>
  </si>
  <si>
    <t>Gestaltung</t>
  </si>
  <si>
    <t>Graphikdesign/Kommunikationsgestaltung</t>
  </si>
  <si>
    <t>Jazz und Popularmusik</t>
  </si>
  <si>
    <t>Hochschule für Kunst, Design und Populäre Musik Freiburg Ergebnis</t>
  </si>
  <si>
    <t>Staatl. Hochschule für Musik Freiburg</t>
  </si>
  <si>
    <t>Instrumentalmusik</t>
  </si>
  <si>
    <t>Musikerziehung</t>
  </si>
  <si>
    <t>Komposition</t>
  </si>
  <si>
    <t>Dirigieren</t>
  </si>
  <si>
    <t>Gesang</t>
  </si>
  <si>
    <t>Staatl. Hochschule für Musik Freiburg Ergebnis</t>
  </si>
  <si>
    <t>Pädagogische Hochschule Freiburg</t>
  </si>
  <si>
    <t>Evang. Theologie, -Religionslehre</t>
  </si>
  <si>
    <t>Evang. Theologie, - Religionslehre</t>
  </si>
  <si>
    <t>Sportpädagogik/Sportpsychologie</t>
  </si>
  <si>
    <t>Lernbereich Gesellschaftslehre</t>
  </si>
  <si>
    <t>Sozialwesen</t>
  </si>
  <si>
    <t>Sozialpädagogik</t>
  </si>
  <si>
    <t>Gesundheitspädagogik</t>
  </si>
  <si>
    <t>Ingenieurwesen allgemein</t>
  </si>
  <si>
    <t>Lernbereich Technik</t>
  </si>
  <si>
    <t>Kunsterziehung</t>
  </si>
  <si>
    <t>Textilgestaltung</t>
  </si>
  <si>
    <t>Pädagogische Hochschule Freiburg Ergebnis</t>
  </si>
  <si>
    <t>Ev. Hochschule Freiburg</t>
  </si>
  <si>
    <t>Evang. Religionspädagogik, kirchliche Bildungsarbeit</t>
  </si>
  <si>
    <t>Soziale Arbeit</t>
  </si>
  <si>
    <t>Gesundheitswissenschaft/-management</t>
  </si>
  <si>
    <t>Ev. Hochschule Freiburg Ergebnis</t>
  </si>
  <si>
    <t>Katholische Hochschule Freiburg, Campus Freiburg</t>
  </si>
  <si>
    <t>Ethik</t>
  </si>
  <si>
    <t>Katholische Hochschule Freiburg, Campus Freiburg Ergebnis</t>
  </si>
  <si>
    <r>
      <rPr>
        <sz val="36"/>
        <color theme="0"/>
        <rFont val="Calibri"/>
        <family val="2"/>
        <scheme val="minor"/>
      </rPr>
      <t>E</t>
    </r>
    <r>
      <rPr>
        <sz val="36"/>
        <color theme="1"/>
        <rFont val="Calibri"/>
        <family val="2"/>
        <scheme val="minor"/>
      </rPr>
      <t xml:space="preserve"> </t>
    </r>
    <r>
      <rPr>
        <sz val="11"/>
        <color theme="1"/>
        <rFont val="Calibri"/>
        <family val="2"/>
        <scheme val="minor"/>
      </rPr>
      <t xml:space="preserve">
</t>
    </r>
    <r>
      <rPr>
        <sz val="10"/>
        <color theme="1"/>
        <rFont val="Calibri"/>
        <family val="2"/>
        <scheme val="minor"/>
      </rPr>
      <t>Hochschule</t>
    </r>
  </si>
  <si>
    <r>
      <rPr>
        <sz val="36"/>
        <color theme="0"/>
        <rFont val="Calibri"/>
        <family val="2"/>
        <scheme val="minor"/>
      </rPr>
      <t>F</t>
    </r>
    <r>
      <rPr>
        <sz val="11"/>
        <color theme="1"/>
        <rFont val="Calibri"/>
        <family val="2"/>
        <scheme val="minor"/>
      </rPr>
      <t xml:space="preserve"> 
Weiterbildung </t>
    </r>
  </si>
  <si>
    <t>Tab. F1-4A: Hauptberufliches Personal der VHS Freiburg e. V. 2011 (Anzahl; in %)</t>
  </si>
  <si>
    <t>Tab. F1-5A: Frauenanteil des Frei-/nebenberufliches Personals der VHS Freiburg e. V. (Anzahl; in %)</t>
  </si>
  <si>
    <t>Tab. F1-6A: Offene Kurse an der VHS Freiburg e. V. 2011 (Anzahl; in %)</t>
  </si>
  <si>
    <t>Tab. F1-7A: Andere Veranstaltungen (Einzelveranstaltungen, Studienfahrten/-reisen) an der VHS Freiburg e. V. 2011 (Anzahl; in %)</t>
  </si>
  <si>
    <t>Tab. F1-8A: Gesamtangebot der VHS Freiburg e. V. 2011 (Anzahl; in %)</t>
  </si>
  <si>
    <t>Tab. F1-9A: Veränderungen bei Kursen an der VHS Freiburg e. V. 2011 (in %)</t>
  </si>
  <si>
    <t>Tab. F1-10A: Veränderungen bei Offenen Kursen an der VHS Freiburg e. V. 2011 (in %)</t>
  </si>
  <si>
    <t>Tab. F1-11A: Veränderungen bei anderen Veranstaltungen (Einzelveranstaltungen, Studienfahrten/-reisen) an der VHS Freiburg e. V. 2011 (in %)</t>
  </si>
  <si>
    <t>Tab. F1-12A: Veränderungen beim Gesamtangebot an der VHS Freiburg e. V. 2011 (in %)</t>
  </si>
  <si>
    <t>Tab. F1-13A: Offene Kurse nach Programmbereichen und Fachgebieten an der VHS Freiburg e. V. 2011 (Anzahl; in %)</t>
  </si>
  <si>
    <t>Tab. F1-14A: Kurse für besondere Adressaten nach Programmbereichen an der VHS Freiburg e. V. 2009 (Anzahl; in %)</t>
  </si>
  <si>
    <t>Tab. F1-15A: Kurse für besondere Adressaten nach Programmbereichen an der VHS Freiburg e. V. 2010 (Anzahl; in %)</t>
  </si>
  <si>
    <t>Tab. F1-16A: Kurse für besondere Adressaten nach Programmbereichen an der VHS Freiburg e. V. 2011 (Anzahl; in %)</t>
  </si>
  <si>
    <t>Tab. F1-17A: Kurse in Zusammenarbeit mit anderen Einrichtungen an der VHS Freiburg e. V. 2011 (Anzahl; in %)</t>
  </si>
  <si>
    <t>Tab. F1-18A: Gesamtangebot nach Art der Veranstaltung an der VHS Freiburg e. V. 2011 (Anzahl; in %)</t>
  </si>
  <si>
    <t>Tab. F1-19A: Teilnehmende nach Geschlecht an der VHS Freiburg e. V. 2011 (Anzahl; in %)</t>
  </si>
  <si>
    <t>Tab. F1-20A: Teilnehmende nach Alter an der VHS Freiburg e. V. 2011 (Anzahl; in %)</t>
  </si>
  <si>
    <t>Tab. F1-21A: Prüfungen an der VHS Freiburg e. V. 2011 (Anzahl; in %)</t>
  </si>
  <si>
    <t>Tab. F1-22A: Ausstellungen an der VHS Freiburg e. V. 2011 (Anzahl; in %)</t>
  </si>
  <si>
    <t>Tab. F1-23A: Studienreisen und Studienfahrten der VHS Freiburg e. V. 2011 (Anzahl; in %)</t>
  </si>
  <si>
    <t>Tab. F2-3A: Veränderungen in der beruflichen Weiterbildung April 2012 zu März und April 2013  (Anzahl; in %)</t>
  </si>
  <si>
    <t>Tab. F2-4A: Zugang von Teilnehmerinnen und Teilnehmern in die Maßnahme Förderung beruflicher Weiterbildung (FbW) nach dem Schulungsziel DKZ KldB 2010 und dem Alter in der Stadt Freiburg i. Br. (Anzahl)</t>
  </si>
  <si>
    <t>Tab. F2-5A: Bestand von Teilnehmerinnen und Teilnehmern in die Maßnahme Förderung beruflicher Weiterbildung nach dem Schulungsziel DKZ KldB 2010 und dem Alter in der Stadt Freiburg i. Br. (in %)</t>
  </si>
  <si>
    <t>Tab. F2-6A: Zugang von Teilnehmerinnen und Teilnehmern in die Maßnahme Förderung beruflicher Weiterbildung nach dem Schulungsziel DKZ KldB 2010 und dem Alter in der Stadt Freiburg i. Br. (Anzahl)</t>
  </si>
  <si>
    <t>Tab. F2-7A: Bestand von Teilnehmerinnen und Teilnehmern in die Maßnahme Förderung beruflicher Weiterbildung nach dem Schulungsziel DKZ KldB 2010 und dem Alter in der Stadt Freiburg i. Br. (in %)</t>
  </si>
  <si>
    <t>Tab. F2-8A: Bestand von Teilnehmerinnen und Teilnehmern in die Maßnahme Förderung beruflicher Weiterbildung nach dem Schulungsziel DKZ KldB 2010 und dem Alter in der Stadt Freiburg i. Br. (in %)</t>
  </si>
  <si>
    <t>Tab. F2-9A: Zugang von Teilnehmerinnen und Teilnehmern in die Maßnahme Förderung beruflicher Weiterbildung nach dem Schulungsziel DKZ KldB 2010 und dem Alter in der Stadt Freiburg i. Br. (Anzahl; in %)</t>
  </si>
  <si>
    <t>Tab. F2-10A: Bestand von Teilnehmerinnen und Teilnehmern in die Maßnahme Förderung beruflicher Weiterbildung nach dem Schulungsziel DKZ KldB 2010 und dem Alter in der Stadt Freiburg i. Br. (Anzahl; in %)</t>
  </si>
  <si>
    <t>Tab. F2-11A: Berufliche Weiterbildung Veränderung von April 12 zu April 13 (Anzahl; in %)</t>
  </si>
  <si>
    <t>Merkmale</t>
  </si>
  <si>
    <t>Stadtkreis Freiburg i. Br.</t>
  </si>
  <si>
    <t>Kurse_Lehrgänge</t>
  </si>
  <si>
    <t xml:space="preserve">Belegungen </t>
  </si>
  <si>
    <t>Unterrichtsstunden</t>
  </si>
  <si>
    <t>Veränderung der Belegungszahlen gegenüber dem Vorjahr in %</t>
  </si>
  <si>
    <t>Einzelveranstaltungen_Vortragsreihen</t>
  </si>
  <si>
    <t>Besucher/-innen</t>
  </si>
  <si>
    <t>Veränderung der Besucherzahlen gegenüber dem Vorjahr in %</t>
  </si>
  <si>
    <t>Quelle: VHS Statistik des DIE 2012</t>
  </si>
  <si>
    <t>Regierungsbezirg Freiburg</t>
  </si>
  <si>
    <t>Personalart</t>
  </si>
  <si>
    <t>Anzahl besetzte Stellen 31.12.</t>
  </si>
  <si>
    <t>davon mit Frauen besetzt</t>
  </si>
  <si>
    <t>Hauptberufliches Leitungspersonal</t>
  </si>
  <si>
    <t>davon Stellenanteile für VHS-Leitung</t>
  </si>
  <si>
    <t>davon Stellenanteile für pädagogisch-planende Tätigkeit in der VHS</t>
  </si>
  <si>
    <t>davon Stellenanteile für andere Tätigkeit beim Träger (Personalunion)</t>
  </si>
  <si>
    <t>x</t>
  </si>
  <si>
    <t>Hauptberuflich pädagogisches Personal insgesamt</t>
  </si>
  <si>
    <t>davon planend</t>
  </si>
  <si>
    <t>davon unbefristet</t>
  </si>
  <si>
    <t>davon befristet</t>
  </si>
  <si>
    <t>davon lehrend</t>
  </si>
  <si>
    <t>davon unbefristet insg.</t>
  </si>
  <si>
    <t>davon befristet insg.</t>
  </si>
  <si>
    <t>Hauptberufliches Verwaltungspersonal insgesamt</t>
  </si>
  <si>
    <t>Hauptberufliches Personal insg.</t>
  </si>
  <si>
    <t>Unterrichtstunden pro Personalstelle</t>
  </si>
  <si>
    <t>Quelle: VHS-Statistik</t>
  </si>
  <si>
    <t>davon Frauen</t>
  </si>
  <si>
    <t>Nebenamtliches Leitungspersonal</t>
  </si>
  <si>
    <t>Kursleitende</t>
  </si>
  <si>
    <t>Veranstaltungen pro Kursleitung</t>
  </si>
  <si>
    <t>Programmbereich/Fachgebiet</t>
  </si>
  <si>
    <t>Kurse</t>
  </si>
  <si>
    <t>Belegungen</t>
  </si>
  <si>
    <t>Politik - Gesellschaft - Umwelt</t>
  </si>
  <si>
    <t>Kultur - Gestalten</t>
  </si>
  <si>
    <t>Gesundheit</t>
  </si>
  <si>
    <t>Sprachen</t>
  </si>
  <si>
    <t>Arbeit - Beruf</t>
  </si>
  <si>
    <t>Grundbildung - Schulabschlüsse</t>
  </si>
  <si>
    <t>Gesamtsumme</t>
  </si>
  <si>
    <t>U.-Stdn/Kurs</t>
  </si>
  <si>
    <t>Beleg./Kurs</t>
  </si>
  <si>
    <t>Veranstaltungen</t>
  </si>
  <si>
    <t>ohne Ausstellungen wg. zu unsicherer Schätzungen bei U.-Stunden und Belegungen</t>
  </si>
  <si>
    <t>U.-Stdn/Ver.</t>
  </si>
  <si>
    <t>Beleg./Ver.</t>
  </si>
  <si>
    <t xml:space="preserve"> 1.00</t>
  </si>
  <si>
    <t>fachgebietsübergreifende/sonstige Kurse</t>
  </si>
  <si>
    <t xml:space="preserve"> 1.01</t>
  </si>
  <si>
    <t>Geschichte/Zeitgeschichte</t>
  </si>
  <si>
    <t xml:space="preserve"> 1.02</t>
  </si>
  <si>
    <t>Politik</t>
  </si>
  <si>
    <t xml:space="preserve"> 1.03</t>
  </si>
  <si>
    <t xml:space="preserve"> 1.04</t>
  </si>
  <si>
    <t>Wirtschaft</t>
  </si>
  <si>
    <t xml:space="preserve"> 1.05</t>
  </si>
  <si>
    <t>Recht</t>
  </si>
  <si>
    <t xml:space="preserve"> 1.06</t>
  </si>
  <si>
    <t>Erziehungsfragen/Pädagogik</t>
  </si>
  <si>
    <t xml:space="preserve"> 1.07</t>
  </si>
  <si>
    <t xml:space="preserve"> 1.08</t>
  </si>
  <si>
    <t xml:space="preserve"> 1.09</t>
  </si>
  <si>
    <t>Religion/Theologie</t>
  </si>
  <si>
    <t xml:space="preserve"> 1.10</t>
  </si>
  <si>
    <t>Länderkunde/Geographie</t>
  </si>
  <si>
    <t xml:space="preserve"> 1.11</t>
  </si>
  <si>
    <t>Heimatkunde</t>
  </si>
  <si>
    <t xml:space="preserve"> 1.12</t>
  </si>
  <si>
    <t xml:space="preserve"> 1.13</t>
  </si>
  <si>
    <t xml:space="preserve"> 1.14</t>
  </si>
  <si>
    <t xml:space="preserve"> 1.15</t>
  </si>
  <si>
    <t>Umweltbildung</t>
  </si>
  <si>
    <t xml:space="preserve"> 1.16</t>
  </si>
  <si>
    <t>Verbraucherfragen</t>
  </si>
  <si>
    <t xml:space="preserve"> 2.00</t>
  </si>
  <si>
    <t xml:space="preserve"> 2.01</t>
  </si>
  <si>
    <t>Literatur/Theater</t>
  </si>
  <si>
    <t xml:space="preserve"> 2.02</t>
  </si>
  <si>
    <t>Theaterarbeit/Sprecherziehung</t>
  </si>
  <si>
    <t xml:space="preserve"> 2.03</t>
  </si>
  <si>
    <t>Kunst/Kulturgeschichte</t>
  </si>
  <si>
    <t xml:space="preserve"> 2.04</t>
  </si>
  <si>
    <t xml:space="preserve"> 2.05</t>
  </si>
  <si>
    <t>Malen/Zeichnen/Drucktechniken</t>
  </si>
  <si>
    <t xml:space="preserve"> 2.06</t>
  </si>
  <si>
    <t>Plastisches Gestalten</t>
  </si>
  <si>
    <t xml:space="preserve"> 2.07</t>
  </si>
  <si>
    <t>Musik</t>
  </si>
  <si>
    <t xml:space="preserve"> 2.08</t>
  </si>
  <si>
    <t>Musikalische Praxis</t>
  </si>
  <si>
    <t xml:space="preserve"> 2.09</t>
  </si>
  <si>
    <t>Tanz</t>
  </si>
  <si>
    <t xml:space="preserve"> 2.10</t>
  </si>
  <si>
    <t>Medien</t>
  </si>
  <si>
    <t xml:space="preserve"> 2.11</t>
  </si>
  <si>
    <t>Medienpraxis</t>
  </si>
  <si>
    <t xml:space="preserve"> 2.12</t>
  </si>
  <si>
    <t>Werken</t>
  </si>
  <si>
    <t xml:space="preserve"> 2.13</t>
  </si>
  <si>
    <t>Textiles Gestalten</t>
  </si>
  <si>
    <t xml:space="preserve"> 2.14</t>
  </si>
  <si>
    <t>Textilkunde/Mode/Nähen</t>
  </si>
  <si>
    <t xml:space="preserve"> 3.00</t>
  </si>
  <si>
    <t xml:space="preserve"> 3.01</t>
  </si>
  <si>
    <t>Autogenes Training/Yoga/Entspannung</t>
  </si>
  <si>
    <t xml:space="preserve"> 3.02</t>
  </si>
  <si>
    <t>Gymnastik/Bewegung/Körpererfahrung</t>
  </si>
  <si>
    <t xml:space="preserve"> 3.03</t>
  </si>
  <si>
    <t>Abhängigkeiten/Psychsomatik</t>
  </si>
  <si>
    <t xml:space="preserve"> 3.04</t>
  </si>
  <si>
    <t>Erkrankungen/Heilmethoden</t>
  </si>
  <si>
    <t xml:space="preserve"> 3.05</t>
  </si>
  <si>
    <t>Gesundh.-/Krankenpflege/Erste Hilfe</t>
  </si>
  <si>
    <t xml:space="preserve"> 3.06</t>
  </si>
  <si>
    <t>Gesundheitspolitik/-wesen</t>
  </si>
  <si>
    <t xml:space="preserve"> 3.07</t>
  </si>
  <si>
    <t>Ernährung</t>
  </si>
  <si>
    <t xml:space="preserve"> 4.00</t>
  </si>
  <si>
    <t xml:space="preserve"> 4.01</t>
  </si>
  <si>
    <t>Arabisch</t>
  </si>
  <si>
    <t xml:space="preserve"> 4.02</t>
  </si>
  <si>
    <t>Chinesisch</t>
  </si>
  <si>
    <t xml:space="preserve"> 4.03</t>
  </si>
  <si>
    <t>Dänisch</t>
  </si>
  <si>
    <t xml:space="preserve"> 4.04</t>
  </si>
  <si>
    <t>Deutsch als Fremdsprache</t>
  </si>
  <si>
    <t xml:space="preserve"> 4.05</t>
  </si>
  <si>
    <t>Deutsch als Muttersprache</t>
  </si>
  <si>
    <t xml:space="preserve"> 4.06</t>
  </si>
  <si>
    <t>Englisch</t>
  </si>
  <si>
    <t xml:space="preserve"> 4.07</t>
  </si>
  <si>
    <t>Finnisch</t>
  </si>
  <si>
    <t xml:space="preserve"> 4.08</t>
  </si>
  <si>
    <t xml:space="preserve"> 4.09</t>
  </si>
  <si>
    <t xml:space="preserve"> 4.10</t>
  </si>
  <si>
    <t>Japanisch</t>
  </si>
  <si>
    <t xml:space="preserve"> 4.11</t>
  </si>
  <si>
    <t xml:space="preserve"> 4.12</t>
  </si>
  <si>
    <t>Neugriechisch</t>
  </si>
  <si>
    <t xml:space="preserve"> 4.13</t>
  </si>
  <si>
    <t>Neuhebräisch</t>
  </si>
  <si>
    <t xml:space="preserve"> 4.14</t>
  </si>
  <si>
    <t>Niederländisch</t>
  </si>
  <si>
    <t xml:space="preserve"> 4.15</t>
  </si>
  <si>
    <t>Norwegisch</t>
  </si>
  <si>
    <t xml:space="preserve"> 4.16</t>
  </si>
  <si>
    <t>Persisch</t>
  </si>
  <si>
    <t xml:space="preserve"> 4.17</t>
  </si>
  <si>
    <t>Polnisch</t>
  </si>
  <si>
    <t xml:space="preserve"> 4.18</t>
  </si>
  <si>
    <t>Portugiesisch</t>
  </si>
  <si>
    <t xml:space="preserve"> 4.19</t>
  </si>
  <si>
    <t>Russisch</t>
  </si>
  <si>
    <t xml:space="preserve"> 4.20</t>
  </si>
  <si>
    <t>Schwedisch</t>
  </si>
  <si>
    <t xml:space="preserve"> 4.21</t>
  </si>
  <si>
    <t>Serbokroatisch (Bosn-/Kroat-/Serbisch)</t>
  </si>
  <si>
    <t xml:space="preserve"> 4.22</t>
  </si>
  <si>
    <t xml:space="preserve"> 4.23</t>
  </si>
  <si>
    <t>Tschechisch</t>
  </si>
  <si>
    <t xml:space="preserve"> 4.24</t>
  </si>
  <si>
    <t>Türkisch</t>
  </si>
  <si>
    <t xml:space="preserve"> 4.25</t>
  </si>
  <si>
    <t>Ungarisch</t>
  </si>
  <si>
    <t xml:space="preserve"> 4.26</t>
  </si>
  <si>
    <t>andere Fremdsprachen</t>
  </si>
  <si>
    <t xml:space="preserve"> 5.00</t>
  </si>
  <si>
    <t xml:space="preserve"> 5.01</t>
  </si>
  <si>
    <t>IuK-Grundlagen/allg. Anwendungen</t>
  </si>
  <si>
    <t xml:space="preserve"> 5.02</t>
  </si>
  <si>
    <t>Kaufmännische IuK-Anwendungen</t>
  </si>
  <si>
    <t xml:space="preserve"> 5.03</t>
  </si>
  <si>
    <t>Technische IuK-Anwendungen</t>
  </si>
  <si>
    <t xml:space="preserve"> 5.04</t>
  </si>
  <si>
    <t>Büropraxis</t>
  </si>
  <si>
    <t xml:space="preserve"> 5.05</t>
  </si>
  <si>
    <t>Rechnungswesen</t>
  </si>
  <si>
    <t xml:space="preserve"> 5.06</t>
  </si>
  <si>
    <t>Kaufmännische Grund-/Fachlehrgänge</t>
  </si>
  <si>
    <t xml:space="preserve"> 5.07</t>
  </si>
  <si>
    <t>Technische Grund-/Fachlehrgänge</t>
  </si>
  <si>
    <t xml:space="preserve"> 5.08</t>
  </si>
  <si>
    <t>Branchenspezifische Fachlehrgänge</t>
  </si>
  <si>
    <t xml:space="preserve"> 5.09</t>
  </si>
  <si>
    <t>Organisation/Management</t>
  </si>
  <si>
    <t xml:space="preserve"> 6.00</t>
  </si>
  <si>
    <t xml:space="preserve"> 6.01</t>
  </si>
  <si>
    <t>Hauptschulabschluss</t>
  </si>
  <si>
    <t xml:space="preserve"> 6.02</t>
  </si>
  <si>
    <t>Realschulabschluss</t>
  </si>
  <si>
    <t xml:space="preserve"> 6.03</t>
  </si>
  <si>
    <t>FHS-Reife/FOS-Abschluss</t>
  </si>
  <si>
    <t xml:space="preserve"> 6.04</t>
  </si>
  <si>
    <t>Abitur/allg. HS-Reife</t>
  </si>
  <si>
    <t xml:space="preserve"> 6.05</t>
  </si>
  <si>
    <t>HS-Zugang ohne Abitur</t>
  </si>
  <si>
    <t xml:space="preserve"> 6.06</t>
  </si>
  <si>
    <t>sonstige Schulabschlüsse</t>
  </si>
  <si>
    <t xml:space="preserve"> 6.07</t>
  </si>
  <si>
    <t>Alphabetisierung/Elementarbildung</t>
  </si>
  <si>
    <t xml:space="preserve"> 6.08</t>
  </si>
  <si>
    <t>Rechnen/Mathematik</t>
  </si>
  <si>
    <t>Programmbereich</t>
  </si>
  <si>
    <t>Ältere</t>
  </si>
  <si>
    <t>Analpha-
bet/inn/en</t>
  </si>
  <si>
    <t>Arbeitslose</t>
  </si>
  <si>
    <t>Ausländer/
innen</t>
  </si>
  <si>
    <t>Menschen 
mit 
Behinderung</t>
  </si>
  <si>
    <t>Frauen</t>
  </si>
  <si>
    <t>Männer</t>
  </si>
  <si>
    <t>Jugendliche</t>
  </si>
  <si>
    <t>Kinder</t>
  </si>
  <si>
    <t>andere 
Adressaten-
gruppen</t>
  </si>
  <si>
    <t>Anteil von insgesamt</t>
  </si>
  <si>
    <t>Tab. F1-15A: Kurse für besondere Adressaten nach Programmberei-chen an der VHS Freiburg e. V. 2010 (Anzahl; in %)</t>
  </si>
  <si>
    <t>Tab. F1-16A: Kurse für besondere Adressaten nach Programmberei-chen an der VHS Freiburg e. V. 2011 (Anzahl; in %)</t>
  </si>
  <si>
    <t>in Zusammenarbeit mit</t>
  </si>
  <si>
    <t>Arbeitsämtern (indiv. Förderung)</t>
  </si>
  <si>
    <t>Hörfunk</t>
  </si>
  <si>
    <t>Fernsehen</t>
  </si>
  <si>
    <t>andere Einrichtungen der EB</t>
  </si>
  <si>
    <t>Vereine/Initiativen</t>
  </si>
  <si>
    <t>Unternehmen/Betrieben *</t>
  </si>
  <si>
    <t>Kultureinrichtungen</t>
  </si>
  <si>
    <t>Universitäten/Forschungseinrichtungen</t>
  </si>
  <si>
    <t>Schulen</t>
  </si>
  <si>
    <t>Ämtern/Behörden</t>
  </si>
  <si>
    <t>sonstige Einrichtungen</t>
  </si>
  <si>
    <t>*) ohne Auftrags- und Vertragsmaßnahmen (s. Seite 4 von 22)</t>
  </si>
  <si>
    <t>Veranstaltungsart</t>
  </si>
  <si>
    <t>Auftrags-/Vertragsmaßnahmen</t>
  </si>
  <si>
    <t>Offene Kurse</t>
  </si>
  <si>
    <t>Andere Veranstaltungen</t>
  </si>
  <si>
    <t>Erfassungs- quote</t>
  </si>
  <si>
    <t>unter 18</t>
  </si>
  <si>
    <t>18 - 24</t>
  </si>
  <si>
    <t>25 - 34</t>
  </si>
  <si>
    <t>35 - 49</t>
  </si>
  <si>
    <t>50 - 64</t>
  </si>
  <si>
    <t>65 und älter</t>
  </si>
  <si>
    <t>Besuche pro Veranstaltung</t>
  </si>
  <si>
    <t>Dauer in Tagen</t>
  </si>
  <si>
    <t>Besuche pro Veranstaltung (mind.)</t>
  </si>
  <si>
    <t>Tage pro Veranstaltung</t>
  </si>
  <si>
    <t>Tage</t>
  </si>
  <si>
    <t>U.-Stunden</t>
  </si>
  <si>
    <t>Teilnehmende</t>
  </si>
  <si>
    <t>Teilnehmende pro Veranstaltung</t>
  </si>
  <si>
    <t>Teilnehmende pro Veranst.</t>
  </si>
  <si>
    <t>Unterrichtsstunden pro Veranstaltung</t>
  </si>
  <si>
    <t>U.-Stunden pro Veranstaltung</t>
  </si>
  <si>
    <t>Unterrichtsstunden pro Tag</t>
  </si>
  <si>
    <t>Frauenanteil</t>
  </si>
  <si>
    <t>Tab. F1-5A: Frauenanteil des Frei-/nebenberufliches Personals der VHS Freiburg e. V. 
(Anzahl; in %)</t>
  </si>
  <si>
    <t>Tab. F1-7A: Andere Veranstaltungen (Einzelveranstaltungen, Studienfahrten/-reisen) an der VHS Freiburg e. V. 2011 
(Anzahl; in %)</t>
  </si>
  <si>
    <t>Erfassungsquote</t>
  </si>
  <si>
    <t>Besucher/innen</t>
  </si>
  <si>
    <r>
      <t>Tab. F1-11A: Veränderungen bei anderen Veranstaltungen (Einzelveranstaltungen, Studien-
fahrten/</t>
    </r>
    <r>
      <rPr>
        <b/>
        <sz val="10"/>
        <rFont val="Calibri"/>
        <family val="2"/>
      </rPr>
      <t>-</t>
    </r>
    <r>
      <rPr>
        <b/>
        <sz val="10"/>
        <rFont val="Calibri"/>
        <family val="2"/>
        <scheme val="minor"/>
      </rPr>
      <t>reisen) an der VHS Freiburg e. V. 2011 (in %)</t>
    </r>
  </si>
  <si>
    <t>Berufliche Weiterbildung</t>
  </si>
  <si>
    <t>Veränderung 
von Apr 12  zu Apr 13</t>
  </si>
  <si>
    <t>Veränderung 
von Mrz 13 zu Apr 13</t>
  </si>
  <si>
    <t>absolut</t>
  </si>
  <si>
    <t>Zugang</t>
  </si>
  <si>
    <t xml:space="preserve">Abgang </t>
  </si>
  <si>
    <t>Quelle: Statistik der Bundesagentur für Arbeit</t>
  </si>
  <si>
    <t>Stadt Freiburg i. Br.</t>
  </si>
  <si>
    <t>Schulungsziel DKZ KldB 2010</t>
  </si>
  <si>
    <t>unter 25 Jahre</t>
  </si>
  <si>
    <t>25 bis unter 50 Jahre</t>
  </si>
  <si>
    <t>50 Jahre und älter</t>
  </si>
  <si>
    <t xml:space="preserve">Angehörige der regulären Streitkräfte </t>
  </si>
  <si>
    <t xml:space="preserve">Land-, Tier-, Forstwirtschaftsberufe </t>
  </si>
  <si>
    <t xml:space="preserve">Gartenbauberufe, Floristik </t>
  </si>
  <si>
    <t>*</t>
  </si>
  <si>
    <t xml:space="preserve">Rohstoffgewinn,Glas-,Keramikverarbeitung </t>
  </si>
  <si>
    <t xml:space="preserve">Kunststoff- u. Holzherst.,-verarbeitung </t>
  </si>
  <si>
    <t xml:space="preserve">Papier-,Druckberufe, tech.Mediengestalt. </t>
  </si>
  <si>
    <t xml:space="preserve">Metallerzeugung,-bearbeitung, Metallbau </t>
  </si>
  <si>
    <t xml:space="preserve">Maschinen- und Fahrzeugtechnikberufe </t>
  </si>
  <si>
    <t xml:space="preserve">Mechatronik-, Energie- u. Elektroberufe </t>
  </si>
  <si>
    <t xml:space="preserve">Techn.Entwickl.Konstr.Produktionssteuer. </t>
  </si>
  <si>
    <t xml:space="preserve">Textil- und Lederberufe </t>
  </si>
  <si>
    <t xml:space="preserve">Lebensmittelherstellung u. -verarbeitung </t>
  </si>
  <si>
    <t xml:space="preserve">Bauplanung,Architektur,Vermessungsberufe </t>
  </si>
  <si>
    <t xml:space="preserve">Hoch- und Tiefbauberufe </t>
  </si>
  <si>
    <t xml:space="preserve">(Innen-)Ausbauberufe </t>
  </si>
  <si>
    <t xml:space="preserve">Gebäude- u. versorgungstechnische Berufe </t>
  </si>
  <si>
    <t xml:space="preserve">Mathematik-Biologie-Chemie-,Physikberufe </t>
  </si>
  <si>
    <t xml:space="preserve">Geologie-,Geografie-,Umweltschutzberufe </t>
  </si>
  <si>
    <t xml:space="preserve">Informatik- und andere IKT-Berufe </t>
  </si>
  <si>
    <t xml:space="preserve">Verkehr, Logistik (außer Fahrzeugführ.) </t>
  </si>
  <si>
    <t xml:space="preserve">Führer von Fahrzeug- u. Transportgeräten </t>
  </si>
  <si>
    <t xml:space="preserve">Schutz-,Sicherheits-, Überwachungsberufe </t>
  </si>
  <si>
    <t xml:space="preserve">Reinigungsberufe </t>
  </si>
  <si>
    <t xml:space="preserve">Einkaufs-, Vertriebs- und Handelsberufe </t>
  </si>
  <si>
    <t xml:space="preserve">Verkaufsberufe </t>
  </si>
  <si>
    <t xml:space="preserve">Tourismus-, Hotel- und Gaststättenberufe </t>
  </si>
  <si>
    <t xml:space="preserve">Berufe Unternehmensführung,-organisation </t>
  </si>
  <si>
    <t xml:space="preserve">Finanzdienstl.Rechnungsw.,Steuerberatung </t>
  </si>
  <si>
    <t xml:space="preserve">Berufe in Recht und Verwaltung </t>
  </si>
  <si>
    <t xml:space="preserve">Medizinische Gesundheitsberufe </t>
  </si>
  <si>
    <t xml:space="preserve">Nichtmed.Gesundheit,Körperpfl.,Medizint. </t>
  </si>
  <si>
    <t xml:space="preserve">Erziehung,soz.,hauswirt.Berufe,Theologie </t>
  </si>
  <si>
    <t xml:space="preserve">Lehrende und ausbildende Berufe </t>
  </si>
  <si>
    <t xml:space="preserve">Geistes-Gesellschafts-Wirtschaftswissen. </t>
  </si>
  <si>
    <t xml:space="preserve">Werbung,Marketing,kaufm,red.Medienberufe </t>
  </si>
  <si>
    <t xml:space="preserve">Produktdesign, Kunsthandwerk </t>
  </si>
  <si>
    <t xml:space="preserve">Darstellende, unterhaltende Berufe </t>
  </si>
  <si>
    <t xml:space="preserve">Keine Angabe </t>
  </si>
  <si>
    <t xml:space="preserve">Fehler im Ursprungswert </t>
  </si>
  <si>
    <t>*) Aus Datenschutzgründen und Gründen der statistischen Geheimhaltung werden Zahlenwerte von 1 oder 2 und Daten, aus denen rechnerisch auf einen solchen Zahlenwert geschlossen werden kann, anonymisiert.</t>
  </si>
  <si>
    <t>1) Die Daten zum Schulungsziel beruflicher Weiterbildungsmaßnahmen wurden im April 2011 von der KldB 1988 auf die neue Klassifizierung der KldB 2010 umgestellt und werden seit dem nach der neuen Klassifizierung erfasst. Die rückwirkende Umschlüsselung der bis dahin nach der alten KldB 1988 an die Statistik übermittelten Daten auf die neue Klassifizierung konnte noch nicht vollständig umgesetzt werden, so dass Ergebnisse derzeit erst ab 2011 vorliegen.</t>
  </si>
  <si>
    <t>Tab. F2-5A: Bestand von Teilnehmerinnen und Teilnehmern in die Maßnahme Förderung beruflicher Weiterbildung nach dem Schulungs-ziel DKZ KldB 2010 und dem Alter in der Stadt Freiburg i. Br. (in %)</t>
  </si>
  <si>
    <t>Tab. F2-6A: Zugang von Teilnehmerinnen und Teilnehmern in die Maß-nahme Förderung beruflicher Weiterbildung nach dem Schulungsziel DKZ KldB 2010 und dem Alter in der Stadt Freiburg i. Br. (Anzahl)</t>
  </si>
  <si>
    <t>Veränderung 2011 zu 2012 in %</t>
  </si>
  <si>
    <t>Anteil % Männer</t>
  </si>
  <si>
    <t>Anteil % Frauen</t>
  </si>
  <si>
    <t>unter 25 Jahren</t>
  </si>
  <si>
    <t>25 bis unter 50 Jahren</t>
  </si>
  <si>
    <t>-22,2%</t>
  </si>
  <si>
    <t>Belegungen*</t>
  </si>
  <si>
    <t>18 bis 24</t>
  </si>
  <si>
    <t>25 bis 34</t>
  </si>
  <si>
    <t>35 bis 44</t>
  </si>
  <si>
    <t>45 bis 54</t>
  </si>
  <si>
    <t>55 bis 64</t>
  </si>
  <si>
    <t>* Nicht alle TN geben ihr Geburtsjahr an, deshalb ist die Summe der Altersstatistik niedriger als die Gesamtzahl der Teilnehmer/Belegungen.</t>
  </si>
  <si>
    <t>Quelle: HWK Freiburg Statistik 2012</t>
  </si>
  <si>
    <t>Produktions-bezogene Berufe</t>
  </si>
  <si>
    <t>primäre 
DL-Berufe</t>
  </si>
  <si>
    <t>sekundäre
DL-Berufe</t>
  </si>
  <si>
    <t>* Nicht alle TN geben ihr Berufsfeld an, deshalb ist die Summe derBerufsfeldstatistik niedriger als die Gesamtzahl der Teilnehmer/ Kursbelegungen.</t>
  </si>
  <si>
    <t>Stadt Freiburg im Breisgau</t>
  </si>
  <si>
    <t>Zeitreihe; Datenstand April 2013</t>
  </si>
  <si>
    <t>Jahr 2011 (Jahressumme)</t>
  </si>
  <si>
    <t>Jahr 2012 (Jahressumme)</t>
  </si>
  <si>
    <t>Unter 25 Jahre</t>
  </si>
  <si>
    <t xml:space="preserve">Gesamt </t>
  </si>
  <si>
    <t xml:space="preserve">Trifft nicht zu </t>
  </si>
  <si>
    <t xml:space="preserve">Keine Zuordnung möglich </t>
  </si>
  <si>
    <t>Jahresdurchschnitte 2011, 2012, Datenstand: April 2013</t>
  </si>
  <si>
    <t>2011 (Jahresdurchschnitt)</t>
  </si>
  <si>
    <t>2012 (Jahresdurchschnitt)</t>
  </si>
  <si>
    <t>Alter Insgesamt</t>
  </si>
  <si>
    <t>Angehörige der regulären Streitkräfte</t>
  </si>
  <si>
    <t xml:space="preserve">Papier-, Druckberufe, tech.Mediengestalt. </t>
  </si>
  <si>
    <t xml:space="preserve">Mathematik-Biologie-Chemie-, Physikberufe </t>
  </si>
  <si>
    <t xml:space="preserve">Bauplanung,Architektur, Vermessungsberufe </t>
  </si>
  <si>
    <r>
      <rPr>
        <sz val="36"/>
        <color theme="0"/>
        <rFont val="Calibri"/>
        <family val="2"/>
        <scheme val="minor"/>
      </rPr>
      <t>G</t>
    </r>
    <r>
      <rPr>
        <sz val="11"/>
        <color theme="1"/>
        <rFont val="Calibri"/>
        <family val="2"/>
        <scheme val="minor"/>
      </rPr>
      <t xml:space="preserve"> 
Non-formale und informelle Bildung </t>
    </r>
  </si>
  <si>
    <t>BJ 2008</t>
  </si>
  <si>
    <t>BJ 2009</t>
  </si>
  <si>
    <t>BJ 2010</t>
  </si>
  <si>
    <t>BJ 2011</t>
  </si>
  <si>
    <t>BJ 2012</t>
  </si>
  <si>
    <t>Nr. 9</t>
  </si>
  <si>
    <t>Nr. 10a</t>
  </si>
  <si>
    <t>Nr. 10b</t>
  </si>
  <si>
    <t>Nr. 11</t>
  </si>
  <si>
    <t>Nr.</t>
  </si>
  <si>
    <t>Bibliothek</t>
  </si>
  <si>
    <t>DBS-ID</t>
  </si>
  <si>
    <t>Entleiher</t>
  </si>
  <si>
    <t>Entl. bis 12 J.</t>
  </si>
  <si>
    <t>Entl. ab 60 J.</t>
  </si>
  <si>
    <t>Neuanmeld.</t>
  </si>
  <si>
    <t>Freiburg/Br StB</t>
  </si>
  <si>
    <t>Stadtbibliothek</t>
  </si>
  <si>
    <t>KS124</t>
  </si>
  <si>
    <t>Quelle: Deutsche Bibliotheksstatistik (DBS)</t>
  </si>
  <si>
    <t>Lage</t>
  </si>
  <si>
    <t>Karte</t>
  </si>
  <si>
    <t>Stadtteil</t>
  </si>
  <si>
    <t>Theater</t>
  </si>
  <si>
    <t>Museen</t>
  </si>
  <si>
    <t>Vereine/Verbände</t>
  </si>
  <si>
    <t>Kino</t>
  </si>
  <si>
    <t>Jugendtreffs</t>
  </si>
  <si>
    <t>Bibliotheken</t>
  </si>
  <si>
    <t>Mitte</t>
  </si>
  <si>
    <t>Altstadt</t>
  </si>
  <si>
    <t>Nord</t>
  </si>
  <si>
    <t>Brühl</t>
  </si>
  <si>
    <t>Herdern</t>
  </si>
  <si>
    <t>Ost</t>
  </si>
  <si>
    <t>Süd</t>
  </si>
  <si>
    <t>Wiehre</t>
  </si>
  <si>
    <t>Südwest</t>
  </si>
  <si>
    <t>Haslach</t>
  </si>
  <si>
    <t>St. Georgen</t>
  </si>
  <si>
    <t>Vauben</t>
  </si>
  <si>
    <t>West</t>
  </si>
  <si>
    <t>Betzenhausen</t>
  </si>
  <si>
    <t>Mooswald</t>
  </si>
  <si>
    <t>Mundenhof</t>
  </si>
  <si>
    <t>Stühlinger</t>
  </si>
  <si>
    <t>Quelle: Kulturamt Freiburg 2013; eigene Recherchen/Zusammenstellung</t>
  </si>
  <si>
    <t>Einrichtungen</t>
  </si>
  <si>
    <t>Adresse</t>
  </si>
  <si>
    <t>Ort</t>
  </si>
  <si>
    <t xml:space="preserve">Kunstverein Freiburg e. V. </t>
  </si>
  <si>
    <t>Dreisamstraße 21</t>
  </si>
  <si>
    <t>79098 Freiburg</t>
  </si>
  <si>
    <t xml:space="preserve">Künstler Werkstatt L6 e. V. </t>
  </si>
  <si>
    <t>Lameystraße 6</t>
  </si>
  <si>
    <t>79108 Freiburg</t>
  </si>
  <si>
    <t>Kulturwerk des BBK (T66)</t>
  </si>
  <si>
    <t>Talstr. 66</t>
  </si>
  <si>
    <t>79102 Freiburg</t>
  </si>
  <si>
    <t>Archiv für Soziale Bewegungen</t>
  </si>
  <si>
    <t xml:space="preserve">Adlerstraße12 </t>
  </si>
  <si>
    <t xml:space="preserve">79098 Freiburg </t>
  </si>
  <si>
    <t>Breisgau Geschichtsverein Schau-ins-Land</t>
  </si>
  <si>
    <t>Grünwälderstraße 15</t>
  </si>
  <si>
    <t>Die Schönen der Nacht</t>
  </si>
  <si>
    <t>Ferdinand-Weiß-Straße 6a</t>
  </si>
  <si>
    <t xml:space="preserve">79106 Freiburg  </t>
  </si>
  <si>
    <t>Theater im Marienbad</t>
  </si>
  <si>
    <t>Marienstraße 4</t>
  </si>
  <si>
    <t>Wallgraben Theater, GbR Heinz Meier,</t>
  </si>
  <si>
    <t>Rathausgasse 5a</t>
  </si>
  <si>
    <t xml:space="preserve">Aktionstheater Panoptikum </t>
  </si>
  <si>
    <t>Engesserstraße 6</t>
  </si>
  <si>
    <t>YOUNG OPERA COMPANY e.V.</t>
  </si>
  <si>
    <t>Gerberau 24</t>
  </si>
  <si>
    <t>Balthasar-Neumann-Chor und -Ensemble e. V.</t>
  </si>
  <si>
    <t>Wallstraße 12</t>
  </si>
  <si>
    <t xml:space="preserve">Ensemble Aventure </t>
  </si>
  <si>
    <t>Hindenburgstraße 2</t>
  </si>
  <si>
    <t>ensemble recherche</t>
  </si>
  <si>
    <t>Schützenallee 72</t>
  </si>
  <si>
    <t>Freiburger Barockorchester</t>
  </si>
  <si>
    <t>Stiftung Baden-Württembergische 
Ensemble-Akademie Freiburg e. V.</t>
  </si>
  <si>
    <t>Bertoldstraße 45</t>
  </si>
  <si>
    <t xml:space="preserve">Mehrklang-Gesellschaft für Neue Musik e.V. </t>
  </si>
  <si>
    <t>Schwarzwaldstr. 13</t>
  </si>
  <si>
    <t>79117 Freiburg</t>
  </si>
  <si>
    <t xml:space="preserve">Vereinigung Freiburger Jazzhaus e. V. </t>
  </si>
  <si>
    <t>Sundgauallee 96</t>
  </si>
  <si>
    <t>79110 Freiburg</t>
  </si>
  <si>
    <t>Zelt-Musik-Festival GmbH</t>
  </si>
  <si>
    <t>Rehlingstraße 6 e</t>
  </si>
  <si>
    <t>79100 Freiburg</t>
  </si>
  <si>
    <t>Tamburi Mundi e.V.</t>
  </si>
  <si>
    <t>Hermann-Löns-Str. 1</t>
  </si>
  <si>
    <t>Jazzchor</t>
  </si>
  <si>
    <t>Elisabeth-Hettich-Straße 3</t>
  </si>
  <si>
    <t xml:space="preserve">79114 Freiburg </t>
  </si>
  <si>
    <t>Jazzkongress</t>
  </si>
  <si>
    <t>Möslestr. 13</t>
  </si>
  <si>
    <t>Freundes- und Förderkreis der Zinnfigurenklause
im Schwabentor Freiburg e. V.</t>
  </si>
  <si>
    <t>Schlossbergring 2</t>
  </si>
  <si>
    <t>Fabrik für Handwerk, Kultur und Ökolgie e.V.</t>
  </si>
  <si>
    <t>Habsburgerstraße 9</t>
  </si>
  <si>
    <t xml:space="preserve">79104 Freiburg  </t>
  </si>
  <si>
    <t>Israelitische Gemeinde Freiburg</t>
  </si>
  <si>
    <t>Nussmannstraße 14</t>
  </si>
  <si>
    <t xml:space="preserve">Kommunales Kino e. V. </t>
  </si>
  <si>
    <t>Urachstraße 40</t>
  </si>
  <si>
    <t xml:space="preserve">Freiburger Filmforum </t>
  </si>
  <si>
    <t xml:space="preserve">E-Werk Freiburg e. V. </t>
  </si>
  <si>
    <t>Eschholzstraße 77</t>
  </si>
  <si>
    <t>79106 Freiburg</t>
  </si>
  <si>
    <t xml:space="preserve">Literatur-Forum Südwest e. V. </t>
  </si>
  <si>
    <t>SchülerFilmForum</t>
  </si>
  <si>
    <t>Konradstraße 20</t>
  </si>
  <si>
    <t>Friedrichsbau-Lichtspiele</t>
  </si>
  <si>
    <t>Kaiser-Joseph-Straße 268</t>
  </si>
  <si>
    <t xml:space="preserve">Breisgauer Narrenzunft e. V. </t>
  </si>
  <si>
    <t>Stefan-Meier-Straße 51</t>
  </si>
  <si>
    <t xml:space="preserve">Historische Freiburger Bürgerwehr e. V. </t>
  </si>
  <si>
    <t>Bernhardstraße 11</t>
  </si>
  <si>
    <t>Muettersproch-Gesellschaft</t>
  </si>
  <si>
    <t>Riedweidenstraße 6</t>
  </si>
  <si>
    <t>79331 Teningen</t>
  </si>
  <si>
    <t>Teningen</t>
  </si>
  <si>
    <t>Jugendbildungswerk e. V., Haus der Jugend</t>
  </si>
  <si>
    <t>Uhlandstraße 2</t>
  </si>
  <si>
    <t xml:space="preserve">Deutsch-Amerikanisches Institut e. V. </t>
  </si>
  <si>
    <t>Eisenbahnstraße 58 -62</t>
  </si>
  <si>
    <t xml:space="preserve">Centre Culturel Francais Freiburg e. V. </t>
  </si>
  <si>
    <t>Münsterplatz 11</t>
  </si>
  <si>
    <t xml:space="preserve">Evangelische Erwachsenenbildung </t>
  </si>
  <si>
    <t>Habsburgerstr. 2</t>
  </si>
  <si>
    <t>Bildungswerk der Erzdiözese Freiburg
Bildungszentrum Freiburg</t>
  </si>
  <si>
    <t>Landsknechtstraße 4</t>
  </si>
  <si>
    <t xml:space="preserve">Frauenzentrum Freiburg e. V. </t>
  </si>
  <si>
    <t>Faulerstraße 20</t>
  </si>
  <si>
    <t xml:space="preserve">Nachbarschaftswerk Freiburg e. V. </t>
  </si>
  <si>
    <t>Auggener Weg 73</t>
  </si>
  <si>
    <t>Einrichtungen von Kultur, Bildung und Sport</t>
  </si>
  <si>
    <t>Stadtbibliothek am Münsterplatz</t>
  </si>
  <si>
    <t>Münsterplatz 17</t>
  </si>
  <si>
    <t>Stadtteilbibliothek Haslach</t>
  </si>
  <si>
    <t>Staudingerstraße 10</t>
  </si>
  <si>
    <t>79115 Freiburg</t>
  </si>
  <si>
    <t>Stadtteilbibliothek Mooswald</t>
  </si>
  <si>
    <t>Falkenbergerstraße 21</t>
  </si>
  <si>
    <t>Kinder- und Jugendmediothek Rieselfeld</t>
  </si>
  <si>
    <t>Maria-von -Rudloff-Platz 2</t>
  </si>
  <si>
    <t>79111 Freiburg</t>
  </si>
  <si>
    <t>Universitätsbibliothek</t>
  </si>
  <si>
    <t>Schwarzwaldstraße 80</t>
  </si>
  <si>
    <t>Caritasbibliothek</t>
  </si>
  <si>
    <t>Karlstraße 40</t>
  </si>
  <si>
    <t>79104 Freiburg</t>
  </si>
  <si>
    <t>Bibliothek der Evangelischen Hochschule</t>
  </si>
  <si>
    <t>Bugginger Straße 38</t>
  </si>
  <si>
    <t>79114 Freiburg</t>
  </si>
  <si>
    <t>Bibliothek der Hochschule für Musik</t>
  </si>
  <si>
    <t>Schwarzwaldstr. 141</t>
  </si>
  <si>
    <t>Bibliothek der PH</t>
  </si>
  <si>
    <t>Kunzenweg 21</t>
  </si>
  <si>
    <t>Augustinermuseum</t>
  </si>
  <si>
    <t>Augustinerplatz</t>
  </si>
  <si>
    <t>Museum für Stadtgeschichte</t>
  </si>
  <si>
    <t>Münsterplatz 30</t>
  </si>
  <si>
    <t>Naturmuseum</t>
  </si>
  <si>
    <t>Gerberau 32</t>
  </si>
  <si>
    <t>Archäologisches Museum Colombischlössöe</t>
  </si>
  <si>
    <t>Rotteckring 5</t>
  </si>
  <si>
    <t>Museum für neue Kunst</t>
  </si>
  <si>
    <t>Marienstraße 10a</t>
  </si>
  <si>
    <t>Museumspädagogik</t>
  </si>
  <si>
    <t>Theater Freiburg</t>
  </si>
  <si>
    <t>Bertoldstraße 46</t>
  </si>
  <si>
    <t>Wallgrabentheater</t>
  </si>
  <si>
    <t>Alemannische Bühne</t>
  </si>
  <si>
    <t>Gerberau 15</t>
  </si>
  <si>
    <t>Galli-Theater</t>
  </si>
  <si>
    <t>Haslacher Straße 15</t>
  </si>
  <si>
    <t>E-Werk Freiburg e.V</t>
  </si>
  <si>
    <t>Konzerthaus</t>
  </si>
  <si>
    <t>Konrad-Adenauer-Platz 1</t>
  </si>
  <si>
    <t>Historisches Kaufhaus</t>
  </si>
  <si>
    <t>Münsterstraße 24</t>
  </si>
  <si>
    <t>Paulussaal</t>
  </si>
  <si>
    <t>Dreisamstraße 3</t>
  </si>
  <si>
    <t>Jazzhaus</t>
  </si>
  <si>
    <t>Schnewlinstraße 1</t>
  </si>
  <si>
    <t>Hochschule für Musik</t>
  </si>
  <si>
    <t>Zeltmusikfestival</t>
  </si>
  <si>
    <t>Messe Freiburg</t>
  </si>
  <si>
    <t>Hermann-Mitsch-Straße 3</t>
  </si>
  <si>
    <t>Planetarium Freiburg</t>
  </si>
  <si>
    <t>Bismarckallee 7g</t>
  </si>
  <si>
    <t>Kunsthaus L6</t>
  </si>
  <si>
    <t>Kunstverein Freiburg</t>
  </si>
  <si>
    <t>Museum für Geschichte in Dioramen - Zinnfigurenklause</t>
  </si>
  <si>
    <t>Schwabentor</t>
  </si>
  <si>
    <t>Bürgerhaus Seepark</t>
  </si>
  <si>
    <t>Gerhart-Hauptmann-Straße 1</t>
  </si>
  <si>
    <t>Bürgerhaus Zähringen</t>
  </si>
  <si>
    <t>Lameystraße 2</t>
  </si>
  <si>
    <t>Quelle: Statistisches Jahrbuch 2012</t>
  </si>
  <si>
    <r>
      <rPr>
        <sz val="36"/>
        <color indexed="9"/>
        <rFont val="Calibri"/>
        <family val="2"/>
        <scheme val="minor"/>
      </rPr>
      <t xml:space="preserve">A </t>
    </r>
    <r>
      <rPr>
        <sz val="10"/>
        <rFont val="Calibri"/>
        <family val="2"/>
        <scheme val="minor"/>
      </rPr>
      <t>Rahmenbedingungen für Bildung in Freiburg</t>
    </r>
  </si>
  <si>
    <r>
      <rPr>
        <sz val="22"/>
        <rFont val="Calibri"/>
        <family val="2"/>
        <scheme val="minor"/>
      </rPr>
      <t xml:space="preserve">A1 </t>
    </r>
    <r>
      <rPr>
        <b/>
        <sz val="11"/>
        <color indexed="9"/>
        <rFont val="Calibri"/>
        <family val="2"/>
        <scheme val="minor"/>
      </rPr>
      <t xml:space="preserve"> </t>
    </r>
    <r>
      <rPr>
        <sz val="10"/>
        <rFont val="Calibri"/>
        <family val="2"/>
        <scheme val="minor"/>
      </rPr>
      <t xml:space="preserve">Bevölkerungssituation und -entwicklung
</t>
    </r>
  </si>
  <si>
    <r>
      <t xml:space="preserve">A2 </t>
    </r>
    <r>
      <rPr>
        <sz val="10"/>
        <rFont val="Calibri"/>
        <family val="2"/>
        <scheme val="minor"/>
      </rPr>
      <t>Einwohner mit Migrationshintergrund</t>
    </r>
  </si>
  <si>
    <r>
      <rPr>
        <sz val="22"/>
        <rFont val="Calibri"/>
        <family val="2"/>
        <scheme val="minor"/>
      </rPr>
      <t xml:space="preserve">A4  </t>
    </r>
    <r>
      <rPr>
        <sz val="10"/>
        <rFont val="Calibri"/>
        <family val="2"/>
        <scheme val="minor"/>
      </rPr>
      <t>Kinder und Jugendliche in Risikolebenslagen</t>
    </r>
  </si>
  <si>
    <r>
      <rPr>
        <sz val="36"/>
        <color indexed="9"/>
        <rFont val="Calibri"/>
        <family val="2"/>
        <scheme val="minor"/>
      </rPr>
      <t>B</t>
    </r>
    <r>
      <rPr>
        <sz val="36"/>
        <color indexed="8"/>
        <rFont val="Calibri"/>
        <family val="2"/>
        <scheme val="minor"/>
      </rPr>
      <t xml:space="preserve">    
</t>
    </r>
    <r>
      <rPr>
        <sz val="10"/>
        <color indexed="8"/>
        <rFont val="Calibri"/>
        <family val="2"/>
        <scheme val="minor"/>
      </rPr>
      <t>Frühkindliche Bildung, Betreuung und Erziehung</t>
    </r>
  </si>
  <si>
    <r>
      <rPr>
        <sz val="22"/>
        <color indexed="8"/>
        <rFont val="Calibri"/>
        <family val="2"/>
        <scheme val="minor"/>
      </rPr>
      <t xml:space="preserve">B1  </t>
    </r>
    <r>
      <rPr>
        <sz val="10"/>
        <color indexed="8"/>
        <rFont val="Calibri"/>
        <family val="2"/>
        <scheme val="minor"/>
      </rPr>
      <t>Angebot und Nutzung frühkindlicher Bildung, Betreuung und Erziehung</t>
    </r>
  </si>
  <si>
    <r>
      <rPr>
        <sz val="22"/>
        <color indexed="8"/>
        <rFont val="Calibri"/>
        <family val="2"/>
        <scheme val="minor"/>
      </rPr>
      <t xml:space="preserve">B2 </t>
    </r>
    <r>
      <rPr>
        <sz val="10"/>
        <color indexed="8"/>
        <rFont val="Calibri"/>
        <family val="2"/>
        <scheme val="minor"/>
      </rPr>
      <t xml:space="preserve"> Übergänge in die Schule</t>
    </r>
  </si>
  <si>
    <r>
      <t xml:space="preserve">C 
</t>
    </r>
    <r>
      <rPr>
        <sz val="11"/>
        <rFont val="Calibri"/>
        <family val="2"/>
        <scheme val="minor"/>
      </rPr>
      <t>Allgemeinbildende Schule</t>
    </r>
  </si>
  <si>
    <r>
      <t>C1</t>
    </r>
    <r>
      <rPr>
        <sz val="10"/>
        <color rgb="FF000000"/>
        <rFont val="Calibri"/>
        <family val="2"/>
        <scheme val="minor"/>
      </rPr>
      <t xml:space="preserve"> Übergänge und Wechsel im Schulwesen</t>
    </r>
  </si>
  <si>
    <r>
      <t>C2</t>
    </r>
    <r>
      <rPr>
        <sz val="10"/>
        <color rgb="FF000000"/>
        <rFont val="Calibri"/>
        <family val="2"/>
        <scheme val="minor"/>
      </rPr>
      <t xml:space="preserve"> Wiederholer und Abbrecher</t>
    </r>
  </si>
  <si>
    <r>
      <t xml:space="preserve">C3 </t>
    </r>
    <r>
      <rPr>
        <sz val="10"/>
        <color rgb="FF000000"/>
        <rFont val="Calibri"/>
        <family val="2"/>
        <scheme val="minor"/>
      </rPr>
      <t>Schulabschlüsse an allgemein-bildenden Schulen</t>
    </r>
  </si>
  <si>
    <r>
      <t xml:space="preserve">C4 </t>
    </r>
    <r>
      <rPr>
        <sz val="10"/>
        <color rgb="FF000000"/>
        <rFont val="Calibri"/>
        <family val="2"/>
        <scheme val="minor"/>
      </rPr>
      <t>Sonder-pädagogische Förderung und inklusive Bildung</t>
    </r>
  </si>
  <si>
    <r>
      <t xml:space="preserve">C5 </t>
    </r>
    <r>
      <rPr>
        <sz val="10"/>
        <color rgb="FF000000"/>
        <rFont val="Calibri"/>
        <family val="2"/>
        <scheme val="minor"/>
      </rPr>
      <t>Qualität schulischer Arbeit</t>
    </r>
  </si>
  <si>
    <r>
      <t>D</t>
    </r>
    <r>
      <rPr>
        <sz val="10"/>
        <color rgb="FF000000"/>
        <rFont val="Calibri"/>
        <family val="2"/>
        <scheme val="minor"/>
      </rPr>
      <t xml:space="preserve">  
Berufliche Ausbildung</t>
    </r>
  </si>
  <si>
    <r>
      <t>D1</t>
    </r>
    <r>
      <rPr>
        <sz val="10"/>
        <color rgb="FF000000"/>
        <rFont val="Calibri"/>
        <family val="2"/>
        <scheme val="minor"/>
      </rPr>
      <t xml:space="preserve"> Übergänge in die berufliche Ausbildung</t>
    </r>
  </si>
  <si>
    <r>
      <t>D2</t>
    </r>
    <r>
      <rPr>
        <sz val="10"/>
        <color rgb="FF000000"/>
        <rFont val="Calibri"/>
        <family val="2"/>
        <scheme val="minor"/>
      </rPr>
      <t xml:space="preserve"> Berufliche Schulen</t>
    </r>
  </si>
  <si>
    <r>
      <t xml:space="preserve">D3 </t>
    </r>
    <r>
      <rPr>
        <sz val="10"/>
        <color rgb="FF000000"/>
        <rFont val="Calibri"/>
        <family val="2"/>
        <scheme val="minor"/>
      </rPr>
      <t>Ausbildungs-verläufe und  Erfolg beruflicher Ausbildung</t>
    </r>
  </si>
  <si>
    <r>
      <t>E2</t>
    </r>
    <r>
      <rPr>
        <sz val="13"/>
        <color theme="1"/>
        <rFont val="Calibri"/>
        <family val="2"/>
        <scheme val="minor"/>
      </rPr>
      <t xml:space="preserve"> </t>
    </r>
    <r>
      <rPr>
        <sz val="10"/>
        <color theme="1"/>
        <rFont val="Calibri"/>
        <family val="2"/>
        <scheme val="minor"/>
      </rPr>
      <t>Studienanfänger an Freiburger Hochschulen</t>
    </r>
  </si>
  <si>
    <r>
      <t xml:space="preserve">E3 </t>
    </r>
    <r>
      <rPr>
        <sz val="10"/>
        <color rgb="FF000000"/>
        <rFont val="Calibri"/>
        <family val="2"/>
        <scheme val="minor"/>
      </rPr>
      <t>Studierende mit einer Hochschulzugangsberechtigung aus Freiburg</t>
    </r>
  </si>
  <si>
    <r>
      <t xml:space="preserve">F1 </t>
    </r>
    <r>
      <rPr>
        <sz val="10"/>
        <color rgb="FF000000"/>
        <rFont val="Calibri"/>
        <family val="2"/>
        <scheme val="minor"/>
      </rPr>
      <t>Allgemeine Weiterbildung</t>
    </r>
  </si>
  <si>
    <r>
      <t xml:space="preserve">F2 </t>
    </r>
    <r>
      <rPr>
        <sz val="10"/>
        <color rgb="FF000000"/>
        <rFont val="Calibri"/>
        <family val="2"/>
        <scheme val="minor"/>
      </rPr>
      <t>Berufliche Weiterbildung</t>
    </r>
  </si>
  <si>
    <t>Tab. A1-3A: Einwohnerinnen und Einwohner in Freiburg i. Br. nach Altersgruppen am 31.12.2012 (Anzahl; in %)</t>
  </si>
  <si>
    <t>Tab. A1-10A: Bevölkerungsprognose 2012 für Freiburg i. Br. 2020 und 2030 nach Altersgruppen (jeweils am 01.01.) (Anzahl; in %)</t>
  </si>
  <si>
    <t>Tab. A2-1A: Menschen mit und ohne Migrationshintergrund in Freiburg i. Br. nach Altersgruppen am 31.12.2012 (Anzahl; in %)</t>
  </si>
  <si>
    <t>Tab. A2-2A: Menschen mit und ohne Migrationshintergrund in Freiburg i. Br. nach Art des Migrationshintergrundes am 31.12.2012 (Anzahl; in %)</t>
  </si>
  <si>
    <t>Tab. A2-7A: Häufigste Nationalitäten (1. Staatsbürgerschaft) der Kinder und Jugendlichen unter 18 Jahren in Freiburg i. Br. am 31.12.2012 (Anzahl; in %)</t>
  </si>
  <si>
    <t>Tab. A2-9A: Häufigste Nationalitäten der ausländischen Kinder im Alter von 4 und 5 Jahren in Freiburg i. Br. am 31.12.2012 (Anzahl; in %)</t>
  </si>
  <si>
    <t>Tab. A4-2A: Kinder in Haushalten Alleinerziehender in Freiburg i. Br. am 31.12.2012 (Anzahl; in %)</t>
  </si>
  <si>
    <t>Tab. C2-3A: Nicht versetzte Schülerinnen und Schüler in Gymnasien in Freiburg i. Br. und Baden-Württemberg in den Jahren 2001/02 bis 2010/11 nach Klassenstufen (Anzahl; in %)</t>
  </si>
  <si>
    <t>Tab. C2-5A: Schulabgänger an Haupt- und Werkrealschulen und Realschulen in Freiburg i. Br. und in Baden-Württemberg in den Abgangsjahren 2006 bis 2011 nach Herkunft (Anzahl; in %)</t>
  </si>
  <si>
    <t>Tab. D1-7A: Jugendliche am Berufsvorbereitungsjahr in Kooperation mit der Jugendberufshilfe in Freiburg i. Br. in den Schuljahren 2003/04 bis 2011/12 nach Einrichtungen und Geschlecht (Anzahl; in %)</t>
  </si>
  <si>
    <t>Tab. D1-9A: Verbleib der Jugendlichen nach dem BVJ/BEJ mit Jugendberufshilfe in Freiburg i. Br. in den Schuljahren 2003/04 bis 2011/12 (Anzahl, in %)</t>
  </si>
  <si>
    <t>Tab. D2-3A Schülerinnen und Schüler an beruflichen Schulen außerhalb BBiG nach Trägerschaft in Freiburg i. Br. und Baden-Württemberg 2005 bis 2011 (Anzahl; in %)</t>
  </si>
  <si>
    <t>Tab. D2-5A: Schüler an beruflichen Schulen in Freiburg i. Br. nach Trägerschaft, Bildungsgang, Geschlecht und Staatsangehörigkeit von 2005 bis 2011 (Anzahl)</t>
  </si>
  <si>
    <t>Tab. C4-10A: Zugänge an Sonderschulen in Freiburg i. Br. und Baden-Württemberg in den Schuljahren 2005/06 bis 2011/12 (in %)</t>
  </si>
  <si>
    <t>D1-10A: Neuzugänge in ausgewählte berufliche Bildungsprogramme in Freiburg i. Br. für 2005 bis 2011 nach Geschlecht (Anzahl; in %)</t>
  </si>
  <si>
    <t>Tab. A1-8A: Altersstruktur und Bevölkerungsfluktuation in den Freiburger Stadtbezirken 2012 bis 2030 (in Jahren; in %)</t>
  </si>
  <si>
    <t>Tab. A1-9A: Einwohner nach Bevölkerungsstatus, Wohnungsstatus, Alter, Geschlecht und Staatszugehörigkeit in Freiburg i. Br. bis 31.12.2012 (Anzahl)</t>
  </si>
  <si>
    <t>Tab. A1-12A: Wanderungsbewegungen in Freiburg i. Br. vom 01.01. bis 31.12.2012 (Anzahl)</t>
  </si>
  <si>
    <t>Tab. B1-8A: Kinder im Alter von 3 bis unter 6 Jahren nach täglicher Betreuungszeit in Tageseinrichtungen für Kinder in Freiburg i. Br. 2006 bis 2012 (Anzahl; in %)</t>
  </si>
  <si>
    <t>Tab. B1-11A: Kinder unter 6 Jahren in Tageseinrichtungen nach Art der Trägergruppe in Freiburg i. Br. und Baden-Württemberg 2006 bis 2012 (Anzahl; in %)</t>
  </si>
  <si>
    <t>Tab A1-13A: Wechsel der Staatsangehörigkeit nach Altersgruppen 2012 (Anzahl)</t>
  </si>
  <si>
    <t>Tab A2-8A: Einwohner nach Migrationshintergrund Statist. und Stadtbezirke 31.12.2012 • Freiburg, Statistische Bezirke • 31.12.2012 - 31.12.2012 • Einwohnermelderegister (Anzahl)</t>
  </si>
  <si>
    <t>Tab F2-14A: Zugang von Teilnehmern in die Maßnahme Förderung beruflicher Weiterbildung (FbW) nach dem Schulungsziel DKZ KldB 2010 und dem Alter für die Personengruppe  Männer (Anzahl)</t>
  </si>
  <si>
    <t>Tab F2-15A: Zugang von Teilnehmern in die Maßnahme Förderung beruflicher Weiterbildung (FbW) nach dem Schulungsziel DKZ KldB 2010 und dem Alter für die Personengruppe  Frauen (Anzahl)</t>
  </si>
  <si>
    <t xml:space="preserve">Tab. A1-5A: Veränderung der Altersgruppen je Stadtbezirk bis zum Jahr 2030 (Tendenzanzeige mit Pfeilen) </t>
  </si>
  <si>
    <t>Tab. A1-13A: Wechsel der Staatsangehörigkeit nach Altersgruppen 2012 (Anzahl)</t>
  </si>
  <si>
    <t>Tab. A2-4A: Kinder und Jugendliche unter 18 Jahren mit und ohne Migrationshintergrund von 2006 bis 2012 (jeweils am 31.12.) (Anzahl; in %)</t>
  </si>
  <si>
    <t>Tab. B1-3A: Kinder im Alter von 3 bis unter 6 Jahre in öffentlich geförderter Kindertagespflege und in Kindertageseinrichtungen in Freiburg i. Br. 2006 bis 2012 (Anzahl; in %)</t>
  </si>
  <si>
    <t>Tab. B1-3A: Kinder im Alter von 3 bis unter 6 Jahre in öffentlich geförderter Kindertagespflege und in Kindertageseinrichtungen im Freiburg i.Br. 2006 bis 2012*  (Anzahl; in %)</t>
  </si>
  <si>
    <t>Tab. B1-4A: Kinder im Alter von 3 bis unter 6 Jahre in öffentlich geförderter Kindertagespflege und in Kindertageseinrichtungen in Baden-Württemberg 2006 bis 2012 (Anzahl; in %)</t>
  </si>
  <si>
    <t>Tab. B1-9A:: Kinder im Alter von 3 bis unter 6 Jahren nach täglicher Betreuungszeit in Tageseinrichtungen für Kinder in Baden-Württemberg 2006 bis 2012  (Anzahl; in %)</t>
  </si>
  <si>
    <t>Tab. B1-9A: Kinder im Alter von 3 bis unter 6 Jahren nach täglicher Betreuungszeit in Tageseinrichtungen für Kinder in Baden-Württemberg 2006 bis 2012 (Anzahl; in %)</t>
  </si>
  <si>
    <t>Tab. B1-12A: Pädagogisch tätige Personen in Kindertageseinrichtungen in Freiburg i. Br. und Baden-Württemberg 2006 bis 2012 (Anzahl; in %)</t>
  </si>
  <si>
    <t>Tab. C1-4A: Übergangsquoten von Grundschulen auf das Gymnasium, Migrationshintergrund von 6-10 Jährigen und Anteil der Bedarfsgemeinschaften (SGB II) in Freiburg i. Br. im Schuljahr 2012/13 nach Stadtteilen (in %)</t>
  </si>
  <si>
    <t>Tab. C3-2A: Schülerinnen und Schüler an allgemeinbildenden öffentlichen und privaten Schulen ohne Hauptschulabschluss in Freiburg i. Br. im Schuljahr 2010/11 nach Schulart und Geschlecht (Anzahl; in %)</t>
  </si>
  <si>
    <t>Tab. C4-8A: Schülerinnen und Schüler an Sonderschulen in Freiburg i.Br. und Baden-Württemberg in den Schuljahren 2005/06 bis 2011/12 nach Förderschwerpunkt, Trägerschaft, Geschlecht und Ausländerstatus (Anzahl; in %)</t>
  </si>
  <si>
    <t>Tab. C4-8A: Schülerinnen und Schüler an Sonderschulen in Freiburg i. Br. und Baden-Württemberg in den Schuljahren 2005/06 bis 2011/12 nach Förderschwerpunkt, Trägerschaft, Geschlecht und Ausländerstatus (Anzahl; in %)</t>
  </si>
  <si>
    <t>Tab. D1-8A: Hauptschulabschluss bzw. dem Hauptschulabschluss gleichwertiger Abschluss vor und nach dem BVJ/BEJ mit Jugendberufshilfe in Freiburg in den Schuljahren 2003/04 bis 2011/12 (in %)</t>
  </si>
  <si>
    <t>Tab. D1-8A: Hauptschulabschluss bzw. dem Hauptschulabschluss gleichwertiger Abschluss vor und nach dem BVJ/BEJ mit Jugendberufshilfe in Freiburg i. Br. in den Schuljahren 2003/04 bis 2011/12 (in %)</t>
  </si>
  <si>
    <t>Tab. D2-1A: Berufsschulen und Schülerinnen und Schüler an beruflichen Schulen nach Trägerschaft in Freiburg i. Br. 2005 bis 2011 (Anzahl; in %)</t>
  </si>
  <si>
    <t>Tab. D2-6A: Schülerinnen und Schüler an Berufskollegs in Freiburg i. Br. nach Geschlecht und Staatsangehörigkeit von 2005 bis 2011 (Anzahl; in %)</t>
  </si>
  <si>
    <t>Tab. D1-3A: Begonnene und vorzeitig gelöste Ausbildungsverträge in Freiburg i. Br. nach Berufsgruppen und Geschlecht im Jahr 2011 (Anzahl, in %)</t>
  </si>
  <si>
    <t>Tab. E2-1A: Studienanfängerinnen und -anfänger im 1. Hochschulsemester an den Hochschulen in der Stadt Freiburg i. Br. im Studienjahr 2011 (Sommersemester 2011 und Wintersemester 2011/12) (Anzahl)</t>
  </si>
  <si>
    <t>Tab E3-1A: Studierende an deutschen Hochschulen mit einer Hochschulzugangsberechtigung aus 
Freiburg i. Br., Wintersemester 2011/2012 (Anzahl)</t>
  </si>
  <si>
    <t>Tab E3-1A: Studierende an deutschen Hochschulen mit einer Hochschulzugangsberechtigung aus Freiburg i. Br., Wintersemester 2011/2012 (Anzahl)</t>
  </si>
  <si>
    <t>Tab. G1-2A: Kulturelle Einrichtungen in der Stadt Freiburg i. Br. nach Themenbereichen und Stadtteilen (Anzahl)</t>
  </si>
  <si>
    <t>Tab. G1-3A: Von der Stadt Freiburg geförderte Kultureinrichtungen im Jahr 2012 (aufgelistete Zusammenstellung)</t>
  </si>
  <si>
    <t>Tab. G1-3A: Von der Stadt Freiburg i. Br. geförderte Kultureinrichtungen im Jahr 2012 (aufgelistete Zusammenstellung)</t>
  </si>
  <si>
    <t>Tab. A2-6A: Menschen mit und ohne Migrationshintergrund in Freiburg i. Br. von 2006 bis 2012 (jeweils am 31.12.) (Anzahl; in %)</t>
  </si>
  <si>
    <t>Tab A2-6A: Menschen mit und ohne Migrationshintergrund in Freiburg von 2006 bis 2012 (jeweils am 31.12.) (Anzahl; in %)</t>
  </si>
  <si>
    <t>Tab. C5-3A: Schwerpunkte der Schulentwicklung der Schulen in Freiburg i. Br. in den Jahren 2010 und 2012 (Anzahl; in %)</t>
  </si>
  <si>
    <t>Tab. D1-6A: Verteilung der Neueintritte in die berufliche Ausbildung auf die verschiedenen beruflichen Sektoren und Programme* nach Vorbildung in Freiburg i. Br. im Schuljahr 2011/12 (Anzahl)</t>
  </si>
  <si>
    <t>Tab. A1-4A: Einwohnerinnen und Einwohner in Freiburg i. Br. nach Altersgliederung am 31.12.2012 (Anzahl; in %)</t>
  </si>
  <si>
    <t>Tab. F2-3A: Veränderungen in der beruflichen Weiterbildung April 2012 zu März und April 2013 (Anzahl; in %)</t>
  </si>
  <si>
    <t>Tab. A4-3A: Leistungen nach SGB II BA in den Stadtbezirken 31.12.2008 bis 31.12.2011, Bedarfsgemeinschaften insgesamt, Bedarfsgemeinschaften mit einem Kind, Alleinerziehende erwerbsfähige Hilfebedürftige nach Stadtbezirk (Anzahl)</t>
  </si>
  <si>
    <t>Tab. B1-5A: Kinder im Alter von 3 bis unter 6 Jahre in Kindertageseinrichtungen (ohne Kindertagespflege) nach Altersjahren im Freiburg i.Br. (2006 bis 2012)  (Anzahl; in %)</t>
  </si>
  <si>
    <t>Tab. B1-5A: Kinder im Alter von 3 bis unter 6 Jahre in Kindertageseinrichtungen (ohne Kindertagespflege) nach Altersjahren in Freiburg i. Br. (2006 bis 2012) (Anzahl; in %)</t>
  </si>
  <si>
    <t>Tab. D3-4A: Erfolgreiche Abschlüsse an Berufsschulen und Sonderberufsschulen Teilzeit  in Freiburg i. Br. 2006 bis 2011 nach Geschlecht und Ausländerstatus (Anzahl; in %)</t>
  </si>
  <si>
    <t>Tab. D3-4A: Erfolgreiche Abschlüsse an Berufsschulen und Sonderberufsschulen Teilzeit in Freiburg i. Br. 2006 bis 2011 nach Geschlecht und Ausländerstatus (Anzahl; in %)</t>
  </si>
  <si>
    <t>Tab. G1-1A: Neuanmeldungen und Ausleihe in der Stadtbibliothek Freiburg i. Br. nach Alter in den Jahren 2008 bis 2012 (Anzahl)</t>
  </si>
  <si>
    <t>Tab. G1-1A: Neuanmeldungen und Ausleihe in der Stadtbibliothek Freiburg nach Alter in den Jahren 2008 bis 2012 (Anzahl)</t>
  </si>
  <si>
    <t>Tab A1-5A: Veränderung der Altersgruppen je Stadtbezirk bis zum Jahr 2030 (Tendenzanzeige mit Pfeilen)</t>
  </si>
  <si>
    <t>Tab A1-10A: Bevölkerungsprognose 2012 für Freiburg 2020 und 2030 nach Altersgruppen (jeweils am 01.01.) (Anzahl; in %)</t>
  </si>
  <si>
    <t>Tab. B1-7A: Kinder im Alter von unter 3 Jahren nach täglicher Betreuungszeit in Tageseinrichtungen für Kinder in Baden-Württemberg 2006 bis 2012  (Anzahl; in %)</t>
  </si>
  <si>
    <t>Tab. B1-6A: Kinder im Alter von unter 3 Jahren nach täglicher Betreuungszeit in Tageseinrichtungen für Kinder im Freiburg i.Br. 2006 bis 2012  (Anzahl; in %)</t>
  </si>
  <si>
    <r>
      <t xml:space="preserve">Tab. B1-10A: Kinder nach Altersgruppen, die eine Tageseinrichtungen besuchen, mindestens ein Elternteil eine ausländische Herkunft hat </t>
    </r>
    <r>
      <rPr>
        <b/>
        <u/>
        <sz val="10"/>
        <color theme="1"/>
        <rFont val="Calibri"/>
        <family val="2"/>
        <scheme val="minor"/>
      </rPr>
      <t>und in der Familie nicht deutsch gesprochen</t>
    </r>
    <r>
      <rPr>
        <b/>
        <sz val="10"/>
        <color theme="1"/>
        <rFont val="Calibri"/>
        <family val="2"/>
        <scheme val="minor"/>
      </rPr>
      <t xml:space="preserve"> wird Freiburg i.Br. und Baden-Württemberg 2006 bis 2012  (Anzahl; in %)</t>
    </r>
  </si>
  <si>
    <t>Tab. B1-10A: Kinder nach Altersgruppen, die eine Tageseinrichtungen besuchen, mindestens ein Elternteil eine ausländische Herkunft hat und in der Familie nicht deutsch gesprochen wird, Freiburg i. Br. und Baden-Württemberg 2006 bis 2012 (Anzahl; in %)</t>
  </si>
  <si>
    <t>Tab. A1-11A: Wechsel der Staatsangehörigkeit nach Altersgruppen 2012 (Anzahl)</t>
  </si>
  <si>
    <t>Tab A1-11A: Wechsel der Staatsangehörigkeit nach Altersgruppen 2012 (Anzahl)</t>
  </si>
  <si>
    <t>Tab. B1-6A: Kinder im Alter von unter 3 Jahren nach täglicher Betreuungszeit in Tageseinrichtungen für Kinder in Freiburg i. Br. 2006 bis 2012 (Anzahl; in %)</t>
  </si>
  <si>
    <t>Tab. B1-7A: Kinder im Alter von unter 3 Jahren nach täglicher Betreuungszeit in Tageseinrichtungen für Kinder in Baden-Württemberg 2006 bis 2012 (Anzahl; in %)</t>
  </si>
  <si>
    <t>Tab. B1-2A: Kinder unter 3 Jahre in öffentlich geförderter Kindertagespflege und in Kindertageseinrichtungen in Baden-Württemberg 2006 bis 2012 sowie Plätze für unter 3-Jährige Ende 2002 (Anzahl; in %)</t>
  </si>
  <si>
    <t>Tab. B1-1A: Kinder unter 3 Jahre in öffentlich geförderter Kindertagespflege und in Kindertageseinrichtungen in Freiburg i. Br. 2006 bis 2012 sowie Plätze für unter 3-Jährige Ende 2002 (Anzahl; in %)</t>
  </si>
  <si>
    <t>Tab. B1-1A: Kinder unter 3 Jahre in öffentlich geförderter Kindertagespflege und in Kindertageseinrichtungen im Freiburg i.Br. 2006 bis 2012 sowie Plätze für unter 3-Jährige Ende 2002 (Anzahl; in %)</t>
  </si>
  <si>
    <t>Tab. B2-9A: Vorzeitig und verspätet eingeschulte sowie zurückgestellte Kinder in Freiburg i. Br. und in Baden-Württemberg an privaten und öffentlichen Schulen 2000 bis 2012 aller zur Einschulung vorgesehenen Kinder  (in %)</t>
  </si>
  <si>
    <t>Tab. B2-9A: Vorzeitig und verspätet eingeschulte sowie zurückgestellte Kinder in Freiburg i. Br. und in Baden-Württemberg an privaten und öff. Schulen 2000 bis 2012 aller zur Einschulung vorgesehenen Kinder  (in %)</t>
  </si>
  <si>
    <t>Tab. D2-8A: Schülerinnen und Schüler an beruflichen Gymnasien in Freiburg i. Br. nach Schwerpunkt und Geschlecht von 2005 bis 2011 (Anzahl; in %)</t>
  </si>
  <si>
    <t>Tab. D2-9A: Schülerinnen und Schüler an beruflichen Gymnasien in Freiburg i. Br. nach Schwerpunkt und Ausländeranteil von 2005 bis 2011 (Anzahl; in %)</t>
  </si>
  <si>
    <t>Tab. D2-10A: Schüler an beruflichen Schulen in Freiburg nach Trägerschaft, Bildungsgang, Geschlecht und Staatsangehörigkeit von 2005 bis 2011  (Anzahl)</t>
  </si>
  <si>
    <t>Tab. D3-5A: Erfolgreiche Abschlüsse an Berufskollegs in Freiburg i. Br.nach Geschlecht und Ausländerstatus von  2006 bis 2011 (Anzahl; in %)</t>
  </si>
  <si>
    <t>Tab. D3-7A: Erfolgreiche Abschlüsse an Beruflichen Gymnasien in Freiburg i. Br. nach Geschlecht und Ausländerstatus von 2006 bis 2011 (Anzahl; in %)</t>
  </si>
  <si>
    <t>Tab. D3-6A: Erfolgreiche Abschlüsse an Berufsfachschulen in Freiburg i. Br. nach Geschlecht und Ausländerstatus von 2006 bis 2011 (Anzahl; in %)</t>
  </si>
  <si>
    <t>Tab. D3-8A: Erfolgreiche Abschlüsse an Berufsoberschulen in Freiburg i. Br.  nach Geschlecht und Ausländerstatus von 2006 bis 2011 (Anzahl; in %)</t>
  </si>
  <si>
    <t>Tab. D3-9A: Erfolgreiche Abschlüsse an Berufsschulen Vollzeit  in Freiburg i. Br. nach Geschlecht und Ausländerstatus von 2006 bis 2011 (Anzahl; in %)</t>
  </si>
  <si>
    <t>Tab. D3-10A: Erfolgreiche Abschlüsse in der Berufsvorbereitung in Freiburg i. Br. nach Geschlecht und Ausländerstatus von 2006 bis 2011 (Anzahl; in %)</t>
  </si>
  <si>
    <t>Tab. D3-10A: Erfolgreiche Abschlüsse in der Berufsvorbereitung in Freiburg i. Br. nach Geschlecht und Ausländerstatus von 2006 bis 2011
 (Anzahl; in %)</t>
  </si>
  <si>
    <t>Tab. D3-11A: Erfolgreiche Abschlüsse an  Fachschulen in Freiburg i. Br. nach Geschlecht und Ausländerstatus von 2006 bis 2011 (Anzahl; in %)</t>
  </si>
  <si>
    <t>Tab. F1-3A: Kurse/Lehrgänge und Einzelveranstaltungen / Vortragsreihen der VHS Freiburg  im Zeitraum 2005 bis 2012 (Anzahl; in %)</t>
  </si>
  <si>
    <t>Tab. F1-3A: Kurse/Lehrgänge und Einzelveranstaltungen / Vortragsreihen der VHS Freiburg  von 2005 bis 2012 (Anzahl; in %)</t>
  </si>
  <si>
    <t>Tab. F2-12A: HWK-Kursbelegungen in Freiburg i. Br. von 2005 bis 2012 nach Geschlecht und Altersgruppen (Anzahl)</t>
  </si>
  <si>
    <t>Tab. F2-13A: HWK-Kursbelegungen in Freiburg i. Br. von 2005 bis 2012 nach Berufsfeldern (Anzahl)</t>
  </si>
  <si>
    <t>Tab. F2-12A: HWK-Kursbelegungen in Freiburg i. Br. nach Geschlecht und Altersgruppen von 2005 bis 2012 (Anzahl)</t>
  </si>
  <si>
    <t>Tab. F2-13A: HWK-Kursbelegungen in Freiburg i. Br. nach Berufsfeldern von 2005 bis 2012 (Anzahl)</t>
  </si>
  <si>
    <t>Tab. F2-14A: Zugang von Teilnehmern in die Maßnahme Förderung beruflicher Weiterbildung nach dem Schulungsziel DKZ KldB 2010 und dem Alter für die Personengruppe Männer (Anzahl)</t>
  </si>
  <si>
    <t>Tab F2-15A: Zugang von Teilnehmern in die Maßnahme Förderung beruflicher Weiterbildung (FbW) nach dem Schulungsziel DKZ KldB 2010 und dem Alter für die Personengruppe Frauen (Anzahl)</t>
  </si>
  <si>
    <t>Tab F2-16A: Bestand von Teilnehmern in die Maßnahmen Förderung der beruflicher Weiterbildung (FbW) nach dem Schulungsziel DKZ KldB 2010 und dem Alter für die Personengruppe  Männer (in %)</t>
  </si>
  <si>
    <t>Tab F2-17A: Bestand von Teilnehmern in die Maßnahmen Förderung der beruflicher Weiterbildung (FbW) nach dem Schulungsziel DKZ KldB 2010 und dem Alter für die Personengruppe  Frauen (in %)</t>
  </si>
  <si>
    <t>Tab. F2-16A: Bestand von Teilnehmern in die Maßnahmen Förderung der beruflicher Weiterbildung nach dem Schulungsziel DKZ KldB 2010 und dem Alter für die Personengruppe Männer (in %)</t>
  </si>
  <si>
    <t>Tab. F2-17A: Bestand von Teilnehmern in die Maßnahmen Förderung der beruflicher Weiterbildung nach dem Schulungsziel DKZ KldB 2010 und dem Alter für die Personengruppe Frauen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</si>
</sst>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quot;%&quot;"/>
    <numFmt numFmtId="167" formatCode="#,##0_ ;\-#,##0\ "/>
    <numFmt numFmtId="168" formatCode="0&quot;%&quot;"/>
    <numFmt numFmtId="169" formatCode="0.0"/>
    <numFmt numFmtId="170" formatCode="#\ ##0\ ;\-0;\–\ "/>
    <numFmt numFmtId="171" formatCode="#,##0.0"/>
    <numFmt numFmtId="172" formatCode="0.0__"/>
    <numFmt numFmtId="173" formatCode="0.0%____"/>
    <numFmt numFmtId="174" formatCode="0__"/>
    <numFmt numFmtId="175" formatCode="#,000__"/>
    <numFmt numFmtId="176" formatCode="#,###__"/>
    <numFmt numFmtId="177" formatCode="mmmm\ yyyy"/>
    <numFmt numFmtId="178" formatCode="* #,##0;* \-_ #,##0;\-"/>
    <numFmt numFmtId="179" formatCode="* 0.0;* \-_ 0.0;\-"/>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s>
  <fonts count="80">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3"/>
      <name val="Calibri"/>
      <family val="2"/>
      <scheme val="minor"/>
    </font>
    <font>
      <u/>
      <sz val="11"/>
      <color theme="10"/>
      <name val="Calibri"/>
      <family val="2"/>
    </font>
    <font>
      <u/>
      <sz val="11"/>
      <color theme="3"/>
      <name val="Calibri"/>
      <family val="2"/>
      <scheme val="minor"/>
    </font>
    <font>
      <sz val="10"/>
      <name val="Arial"/>
      <family val="2"/>
    </font>
    <font>
      <b/>
      <sz val="10"/>
      <name val="Calibri"/>
      <family val="2"/>
      <scheme val="minor"/>
    </font>
    <font>
      <sz val="10"/>
      <name val="Calibri"/>
      <family val="2"/>
      <scheme val="minor"/>
    </font>
    <font>
      <i/>
      <sz val="9"/>
      <name val="Calibri"/>
      <family val="2"/>
      <scheme val="minor"/>
    </font>
    <font>
      <sz val="11"/>
      <color indexed="8"/>
      <name val="Arial"/>
      <family val="2"/>
    </font>
    <font>
      <sz val="11"/>
      <color indexed="8"/>
      <name val="Wingdings 3"/>
      <family val="1"/>
      <charset val="2"/>
    </font>
    <font>
      <sz val="10"/>
      <color indexed="8"/>
      <name val="Calibri"/>
      <family val="2"/>
    </font>
    <font>
      <sz val="10"/>
      <color theme="1"/>
      <name val="Calibri"/>
      <family val="2"/>
      <scheme val="minor"/>
    </font>
    <font>
      <sz val="10"/>
      <name val="Arial"/>
      <family val="2"/>
    </font>
    <font>
      <b/>
      <sz val="10"/>
      <name val="Arial"/>
      <family val="2"/>
    </font>
    <font>
      <i/>
      <sz val="9"/>
      <name val="Arial"/>
      <family val="2"/>
    </font>
    <font>
      <i/>
      <sz val="10"/>
      <name val="Calibri"/>
      <family val="2"/>
      <scheme val="minor"/>
    </font>
    <font>
      <sz val="10"/>
      <color indexed="8"/>
      <name val="Calibri"/>
      <family val="2"/>
      <scheme val="minor"/>
    </font>
    <font>
      <sz val="11"/>
      <color theme="1"/>
      <name val="Calibri"/>
      <family val="2"/>
      <scheme val="minor"/>
    </font>
    <font>
      <b/>
      <sz val="10"/>
      <color theme="1"/>
      <name val="Calibri"/>
      <family val="2"/>
      <scheme val="minor"/>
    </font>
    <font>
      <i/>
      <sz val="9"/>
      <color theme="1"/>
      <name val="Calibri"/>
      <family val="2"/>
      <scheme val="minor"/>
    </font>
    <font>
      <sz val="10"/>
      <color rgb="FF000000"/>
      <name val="Calibri"/>
      <family val="2"/>
      <scheme val="minor"/>
    </font>
    <font>
      <b/>
      <u/>
      <sz val="10"/>
      <color theme="1"/>
      <name val="Calibri"/>
      <family val="2"/>
      <scheme val="minor"/>
    </font>
    <font>
      <sz val="9"/>
      <color theme="1"/>
      <name val="Calibri"/>
      <family val="2"/>
      <scheme val="minor"/>
    </font>
    <font>
      <sz val="10"/>
      <color theme="1" tint="4.9989318521683403E-2"/>
      <name val="Calibri"/>
      <family val="2"/>
      <scheme val="minor"/>
    </font>
    <font>
      <sz val="10"/>
      <color rgb="FFFF0000"/>
      <name val="Calibri"/>
      <family val="2"/>
      <scheme val="minor"/>
    </font>
    <font>
      <sz val="9"/>
      <name val="Calibri"/>
      <family val="2"/>
      <scheme val="minor"/>
    </font>
    <font>
      <sz val="9"/>
      <name val="Arial"/>
      <family val="2"/>
    </font>
    <font>
      <sz val="12"/>
      <color theme="1"/>
      <name val="Calibri"/>
      <family val="2"/>
      <scheme val="minor"/>
    </font>
    <font>
      <b/>
      <sz val="8"/>
      <color indexed="81"/>
      <name val="Tahoma"/>
      <family val="2"/>
    </font>
    <font>
      <sz val="8"/>
      <color indexed="81"/>
      <name val="Tahoma"/>
      <family val="2"/>
    </font>
    <font>
      <sz val="12"/>
      <name val="Calibri"/>
      <family val="2"/>
      <scheme val="minor"/>
    </font>
    <font>
      <vertAlign val="superscript"/>
      <sz val="10"/>
      <name val="Calibri"/>
      <family val="2"/>
      <scheme val="minor"/>
    </font>
    <font>
      <sz val="10"/>
      <color theme="3"/>
      <name val="Calibri"/>
      <family val="2"/>
      <scheme val="minor"/>
    </font>
    <font>
      <i/>
      <sz val="10"/>
      <color theme="1"/>
      <name val="Calibri"/>
      <family val="2"/>
      <scheme val="minor"/>
    </font>
    <font>
      <b/>
      <sz val="10"/>
      <color indexed="8"/>
      <name val="Calibri"/>
      <family val="2"/>
      <scheme val="minor"/>
    </font>
    <font>
      <sz val="11"/>
      <color indexed="8"/>
      <name val="Calibri"/>
      <family val="2"/>
    </font>
    <font>
      <i/>
      <sz val="9"/>
      <color indexed="8"/>
      <name val="Calibri"/>
      <family val="2"/>
      <scheme val="minor"/>
    </font>
    <font>
      <i/>
      <sz val="10"/>
      <color indexed="8"/>
      <name val="Calibri"/>
      <family val="2"/>
      <scheme val="minor"/>
    </font>
    <font>
      <sz val="9"/>
      <color indexed="8"/>
      <name val="Calibri"/>
      <family val="2"/>
      <scheme val="minor"/>
    </font>
    <font>
      <sz val="11"/>
      <color rgb="FF000000"/>
      <name val="Calibri"/>
      <family val="2"/>
      <scheme val="minor"/>
    </font>
    <font>
      <b/>
      <sz val="10"/>
      <color rgb="FF000000"/>
      <name val="Calibri"/>
      <family val="2"/>
      <scheme val="minor"/>
    </font>
    <font>
      <b/>
      <i/>
      <sz val="10"/>
      <color theme="1"/>
      <name val="Calibri"/>
      <family val="2"/>
      <scheme val="minor"/>
    </font>
    <font>
      <i/>
      <sz val="10"/>
      <color rgb="FF000000"/>
      <name val="Calibri"/>
      <family val="2"/>
      <scheme val="minor"/>
    </font>
    <font>
      <sz val="10"/>
      <color rgb="FF191970"/>
      <name val="Calibri"/>
      <family val="2"/>
      <scheme val="minor"/>
    </font>
    <font>
      <i/>
      <sz val="9"/>
      <color rgb="FF000000"/>
      <name val="Calibri"/>
      <family val="2"/>
      <scheme val="minor"/>
    </font>
    <font>
      <b/>
      <sz val="11"/>
      <color theme="1"/>
      <name val="Calibri"/>
      <family val="2"/>
      <scheme val="minor"/>
    </font>
    <font>
      <sz val="10"/>
      <name val="MetaNormalLF-Roman"/>
    </font>
    <font>
      <b/>
      <i/>
      <sz val="11"/>
      <color theme="1"/>
      <name val="Calibri"/>
      <family val="2"/>
      <scheme val="minor"/>
    </font>
    <font>
      <sz val="36"/>
      <color theme="0"/>
      <name val="Calibri"/>
      <family val="2"/>
      <scheme val="minor"/>
    </font>
    <font>
      <sz val="36"/>
      <color theme="1"/>
      <name val="Calibri"/>
      <family val="2"/>
      <scheme val="minor"/>
    </font>
    <font>
      <sz val="10"/>
      <color indexed="8"/>
      <name val="Arial"/>
      <family val="2"/>
    </font>
    <font>
      <b/>
      <sz val="10"/>
      <name val="Calibri"/>
      <family val="2"/>
    </font>
    <font>
      <sz val="8"/>
      <name val="Arial"/>
      <family val="2"/>
    </font>
    <font>
      <u/>
      <sz val="10"/>
      <color indexed="12"/>
      <name val="Arial"/>
      <family val="2"/>
    </font>
    <font>
      <u/>
      <sz val="8"/>
      <color indexed="12"/>
      <name val="Tahoma"/>
      <family val="2"/>
    </font>
    <font>
      <sz val="6"/>
      <name val="Arial"/>
      <family val="2"/>
    </font>
    <font>
      <sz val="7.5"/>
      <name val="Arial"/>
      <family val="2"/>
    </font>
    <font>
      <b/>
      <sz val="8"/>
      <name val="Calibri"/>
      <family val="2"/>
      <scheme val="minor"/>
    </font>
    <font>
      <sz val="8"/>
      <name val="Calibri"/>
      <family val="2"/>
      <scheme val="minor"/>
    </font>
    <font>
      <u/>
      <sz val="10"/>
      <color indexed="12"/>
      <name val="Calibri"/>
      <family val="2"/>
      <scheme val="minor"/>
    </font>
    <font>
      <b/>
      <sz val="12"/>
      <name val="Calibri"/>
      <family val="2"/>
      <scheme val="minor"/>
    </font>
    <font>
      <sz val="11"/>
      <color theme="0"/>
      <name val="Calibri"/>
      <family val="2"/>
      <scheme val="minor"/>
    </font>
    <font>
      <sz val="36"/>
      <color indexed="9"/>
      <name val="Calibri"/>
      <family val="2"/>
      <scheme val="minor"/>
    </font>
    <font>
      <sz val="22"/>
      <name val="Calibri"/>
      <family val="2"/>
      <scheme val="minor"/>
    </font>
    <font>
      <b/>
      <sz val="11"/>
      <color indexed="9"/>
      <name val="Calibri"/>
      <family val="2"/>
      <scheme val="minor"/>
    </font>
    <font>
      <u/>
      <sz val="11"/>
      <color theme="10"/>
      <name val="Calibri"/>
      <family val="2"/>
      <scheme val="minor"/>
    </font>
    <font>
      <sz val="11"/>
      <name val="Calibri"/>
      <family val="2"/>
      <scheme val="minor"/>
    </font>
    <font>
      <sz val="36"/>
      <color indexed="8"/>
      <name val="Calibri"/>
      <family val="2"/>
      <scheme val="minor"/>
    </font>
    <font>
      <sz val="22"/>
      <color indexed="8"/>
      <name val="Calibri"/>
      <family val="2"/>
      <scheme val="minor"/>
    </font>
    <font>
      <sz val="36"/>
      <color rgb="FFFFFFFF"/>
      <name val="Calibri"/>
      <family val="2"/>
      <scheme val="minor"/>
    </font>
    <font>
      <sz val="22"/>
      <color rgb="FF000000"/>
      <name val="Calibri"/>
      <family val="2"/>
      <scheme val="minor"/>
    </font>
    <font>
      <sz val="13"/>
      <color theme="1"/>
      <name val="Calibri"/>
      <family val="2"/>
      <scheme val="minor"/>
    </font>
    <font>
      <b/>
      <sz val="11"/>
      <color rgb="FFFF0000"/>
      <name val="Calibri"/>
      <family val="2"/>
      <scheme val="minor"/>
    </font>
    <font>
      <b/>
      <sz val="11"/>
      <color theme="0" tint="-0.249977111117893"/>
      <name val="Calibri"/>
      <family val="2"/>
      <scheme val="minor"/>
    </font>
    <font>
      <sz val="11"/>
      <color theme="0" tint="-0.249977111117893"/>
      <name val="Calibri"/>
      <family val="2"/>
      <scheme val="minor"/>
    </font>
    <font>
      <sz val="11"/>
      <color rgb="FFC00000"/>
      <name val="Calibri"/>
      <family val="2"/>
      <scheme val="minor"/>
    </font>
  </fonts>
  <fills count="49">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rgb="FFEEF3F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rgb="FFEEF8F8"/>
        <bgColor indexed="64"/>
      </patternFill>
    </fill>
    <fill>
      <patternFill patternType="solid">
        <fgColor theme="3" tint="0.59999389629810485"/>
        <bgColor indexed="64"/>
      </patternFill>
    </fill>
    <fill>
      <patternFill patternType="solid">
        <fgColor theme="0"/>
        <bgColor indexed="64"/>
      </patternFill>
    </fill>
    <fill>
      <patternFill patternType="solid">
        <fgColor rgb="FF4F81BD"/>
        <bgColor indexed="64"/>
      </patternFill>
    </fill>
    <fill>
      <patternFill patternType="solid">
        <fgColor rgb="FFB8CCE4"/>
        <bgColor indexed="8"/>
      </patternFill>
    </fill>
    <fill>
      <patternFill patternType="solid">
        <fgColor rgb="FFB8CCE4"/>
        <bgColor indexed="64"/>
      </patternFill>
    </fill>
    <fill>
      <patternFill patternType="solid">
        <fgColor theme="4"/>
        <bgColor rgb="FF000000"/>
      </patternFill>
    </fill>
    <fill>
      <patternFill patternType="solid">
        <fgColor theme="4" tint="0.59999389629810485"/>
        <bgColor rgb="FF000000"/>
      </patternFill>
    </fill>
    <fill>
      <patternFill patternType="solid">
        <fgColor rgb="FF4F81BD"/>
        <bgColor indexed="8"/>
      </patternFill>
    </fill>
    <fill>
      <patternFill patternType="solid">
        <fgColor theme="4"/>
        <bgColor indexed="8"/>
      </patternFill>
    </fill>
    <fill>
      <patternFill patternType="solid">
        <fgColor theme="4" tint="0.59999389629810485"/>
        <bgColor indexed="8"/>
      </patternFill>
    </fill>
    <fill>
      <patternFill patternType="solid">
        <fgColor indexed="22"/>
        <bgColor indexed="8"/>
      </patternFill>
    </fill>
    <fill>
      <patternFill patternType="solid">
        <fgColor rgb="FFEEF3F8"/>
        <bgColor indexed="8"/>
      </patternFill>
    </fill>
    <fill>
      <patternFill patternType="solid">
        <fgColor theme="3" tint="0.59999389629810485"/>
        <bgColor indexed="8"/>
      </patternFill>
    </fill>
    <fill>
      <patternFill patternType="solid">
        <fgColor theme="4" tint="0.79998168889431442"/>
        <bgColor indexed="64"/>
      </patternFill>
    </fill>
    <fill>
      <patternFill patternType="solid">
        <fgColor indexed="31"/>
        <bgColor indexed="64"/>
      </patternFill>
    </fill>
    <fill>
      <patternFill patternType="solid">
        <fgColor indexed="44"/>
        <bgColor indexed="64"/>
      </patternFill>
    </fill>
    <fill>
      <patternFill patternType="solid">
        <fgColor theme="4" tint="0.59996337778862885"/>
        <bgColor indexed="64"/>
      </patternFill>
    </fill>
    <fill>
      <patternFill patternType="solid">
        <fgColor rgb="FFECF2F8"/>
        <bgColor indexed="64"/>
      </patternFill>
    </fill>
    <fill>
      <patternFill patternType="solid">
        <fgColor theme="0" tint="-4.9989318521683403E-2"/>
        <bgColor indexed="64"/>
      </patternFill>
    </fill>
    <fill>
      <patternFill patternType="solid">
        <fgColor rgb="FF4F81BD"/>
        <bgColor rgb="FF000000"/>
      </patternFill>
    </fill>
    <fill>
      <patternFill patternType="solid">
        <fgColor rgb="FFD9D9D9"/>
        <bgColor rgb="FF000000"/>
      </patternFill>
    </fill>
    <fill>
      <patternFill patternType="solid">
        <fgColor rgb="FFB8CCE4"/>
        <bgColor rgb="FF000000"/>
      </patternFill>
    </fill>
    <fill>
      <patternFill patternType="solid">
        <fgColor rgb="FFEDF3F9"/>
        <bgColor rgb="FF000000"/>
      </patternFill>
    </fill>
    <fill>
      <patternFill patternType="solid">
        <fgColor theme="3" tint="0.59996337778862885"/>
        <bgColor indexed="64"/>
      </patternFill>
    </fill>
    <fill>
      <patternFill patternType="solid">
        <fgColor rgb="FFF1F5F9"/>
        <bgColor indexed="64"/>
      </patternFill>
    </fill>
    <fill>
      <patternFill patternType="solid">
        <fgColor rgb="FFEDF3F9"/>
        <bgColor indexed="64"/>
      </patternFill>
    </fill>
    <fill>
      <patternFill patternType="solid">
        <fgColor theme="0" tint="-0.14996795556505021"/>
        <bgColor rgb="FF000000"/>
      </patternFill>
    </fill>
    <fill>
      <patternFill patternType="solid">
        <fgColor theme="0" tint="-0.14999847407452621"/>
        <bgColor rgb="FF000000"/>
      </patternFill>
    </fill>
    <fill>
      <patternFill patternType="solid">
        <fgColor rgb="FF8DB4E2"/>
        <bgColor rgb="FF000000"/>
      </patternFill>
    </fill>
    <fill>
      <patternFill patternType="solid">
        <fgColor rgb="FFECF2F8"/>
        <bgColor rgb="FF000000"/>
      </patternFill>
    </fill>
    <fill>
      <patternFill patternType="solid">
        <fgColor rgb="FFE7EEF5"/>
        <bgColor rgb="FF000000"/>
      </patternFill>
    </fill>
    <fill>
      <patternFill patternType="solid">
        <fgColor theme="4" tint="0.59996337778862885"/>
        <bgColor rgb="FF000000"/>
      </patternFill>
    </fill>
    <fill>
      <patternFill patternType="solid">
        <fgColor rgb="FFEAF0F6"/>
        <bgColor indexed="64"/>
      </patternFill>
    </fill>
    <fill>
      <patternFill patternType="solid">
        <fgColor theme="3" tint="0.59999389629810485"/>
        <bgColor rgb="FF000000"/>
      </patternFill>
    </fill>
    <fill>
      <patternFill patternType="solid">
        <fgColor rgb="FFEEF3F8"/>
        <bgColor rgb="FF000000"/>
      </patternFill>
    </fill>
    <fill>
      <patternFill patternType="solid">
        <fgColor rgb="FFFFFF00"/>
        <bgColor indexed="64"/>
      </patternFill>
    </fill>
    <fill>
      <patternFill patternType="solid">
        <fgColor theme="3" tint="0.39997558519241921"/>
        <bgColor indexed="64"/>
      </patternFill>
    </fill>
  </fills>
  <borders count="101">
    <border>
      <left/>
      <right/>
      <top/>
      <bottom/>
      <diagonal/>
    </border>
    <border>
      <left/>
      <right style="thin">
        <color indexed="8"/>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dott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ck">
        <color theme="0" tint="-0.14999847407452621"/>
      </left>
      <right style="medium">
        <color theme="0"/>
      </right>
      <top/>
      <bottom/>
      <diagonal/>
    </border>
    <border>
      <left style="medium">
        <color theme="0"/>
      </left>
      <right/>
      <top/>
      <bottom/>
      <diagonal/>
    </border>
    <border>
      <left/>
      <right style="thick">
        <color theme="0" tint="-0.14999847407452621"/>
      </right>
      <top/>
      <bottom/>
      <diagonal/>
    </border>
    <border>
      <left style="thick">
        <color theme="0" tint="-0.14999847407452621"/>
      </left>
      <right/>
      <top/>
      <bottom/>
      <diagonal/>
    </border>
    <border>
      <left/>
      <right style="thin">
        <color theme="0"/>
      </right>
      <top/>
      <bottom/>
      <diagonal/>
    </border>
    <border>
      <left style="thin">
        <color theme="0"/>
      </left>
      <right/>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thick">
        <color theme="0" tint="-0.14999847407452621"/>
      </right>
      <top/>
      <bottom/>
      <diagonal/>
    </border>
    <border>
      <left style="thick">
        <color theme="0" tint="-0.14999847407452621"/>
      </left>
      <right style="medium">
        <color theme="0"/>
      </right>
      <top/>
      <bottom style="thick">
        <color theme="0" tint="-0.14999847407452621"/>
      </bottom>
      <diagonal/>
    </border>
    <border>
      <left style="medium">
        <color theme="0"/>
      </left>
      <right style="thin">
        <color theme="0"/>
      </right>
      <top/>
      <bottom style="thick">
        <color theme="0" tint="-0.14999847407452621"/>
      </bottom>
      <diagonal/>
    </border>
    <border>
      <left style="thin">
        <color theme="0"/>
      </left>
      <right style="thin">
        <color theme="0"/>
      </right>
      <top/>
      <bottom style="thick">
        <color theme="0" tint="-0.14999847407452621"/>
      </bottom>
      <diagonal/>
    </border>
    <border>
      <left style="thin">
        <color theme="0"/>
      </left>
      <right style="thin">
        <color theme="0"/>
      </right>
      <top/>
      <bottom style="thick">
        <color theme="0" tint="-0.14996795556505021"/>
      </bottom>
      <diagonal/>
    </border>
    <border>
      <left style="thick">
        <color theme="0" tint="-0.14999847407452621"/>
      </left>
      <right style="medium">
        <color theme="0"/>
      </right>
      <top style="thick">
        <color theme="0" tint="-0.14999847407452621"/>
      </top>
      <bottom/>
      <diagonal/>
    </border>
    <border>
      <left style="thin">
        <color theme="0"/>
      </left>
      <right/>
      <top style="thick">
        <color theme="0" tint="-0.14999847407452621"/>
      </top>
      <bottom/>
      <diagonal/>
    </border>
    <border>
      <left/>
      <right style="thin">
        <color theme="0"/>
      </right>
      <top style="thick">
        <color theme="0" tint="-0.14999847407452621"/>
      </top>
      <bottom/>
      <diagonal/>
    </border>
    <border>
      <left/>
      <right/>
      <top style="thick">
        <color theme="0" tint="-0.14999847407452621"/>
      </top>
      <bottom/>
      <diagonal/>
    </border>
    <border>
      <left/>
      <right style="thick">
        <color theme="0" tint="-0.14999847407452621"/>
      </right>
      <top style="thick">
        <color theme="0" tint="-0.14999847407452621"/>
      </top>
      <bottom/>
      <diagonal/>
    </border>
    <border>
      <left style="thin">
        <color theme="0"/>
      </left>
      <right style="medium">
        <color theme="0"/>
      </right>
      <top/>
      <bottom/>
      <diagonal/>
    </border>
    <border>
      <left style="thin">
        <color theme="0"/>
      </left>
      <right style="medium">
        <color theme="0"/>
      </right>
      <top/>
      <bottom style="thick">
        <color theme="0" tint="-0.14999847407452621"/>
      </bottom>
      <diagonal/>
    </border>
    <border>
      <left/>
      <right style="thin">
        <color theme="0"/>
      </right>
      <top/>
      <bottom style="thick">
        <color theme="0" tint="-0.14999847407452621"/>
      </bottom>
      <diagonal/>
    </border>
    <border>
      <left/>
      <right style="thick">
        <color theme="0" tint="-0.14999847407452621"/>
      </right>
      <top/>
      <bottom style="thick">
        <color theme="0" tint="-0.14999847407452621"/>
      </bottom>
      <diagonal/>
    </border>
    <border>
      <left style="thin">
        <color theme="0"/>
      </left>
      <right style="thin">
        <color theme="0"/>
      </right>
      <top style="thick">
        <color theme="0" tint="-0.14999847407452621"/>
      </top>
      <bottom/>
      <diagonal/>
    </border>
    <border>
      <left style="thin">
        <color theme="0"/>
      </left>
      <right style="thick">
        <color theme="0" tint="-0.14999847407452621"/>
      </right>
      <top style="thick">
        <color theme="0" tint="-0.14999847407452621"/>
      </top>
      <bottom/>
      <diagonal/>
    </border>
    <border>
      <left/>
      <right style="thin">
        <color indexed="9"/>
      </right>
      <top/>
      <bottom/>
      <diagonal/>
    </border>
    <border>
      <left style="thin">
        <color theme="0"/>
      </left>
      <right style="thin">
        <color theme="0"/>
      </right>
      <top/>
      <bottom style="thick">
        <color rgb="FFEEF3F8"/>
      </bottom>
      <diagonal/>
    </border>
    <border>
      <left style="thin">
        <color theme="0"/>
      </left>
      <right style="thick">
        <color theme="0" tint="-0.14999847407452621"/>
      </right>
      <top/>
      <bottom style="thick">
        <color rgb="FFEEF3F8"/>
      </bottom>
      <diagonal/>
    </border>
    <border>
      <left/>
      <right style="thin">
        <color indexed="9"/>
      </right>
      <top/>
      <bottom style="thick">
        <color theme="0" tint="-0.14999847407452621"/>
      </bottom>
      <diagonal/>
    </border>
    <border>
      <left style="thin">
        <color theme="0"/>
      </left>
      <right style="thick">
        <color theme="0" tint="-0.14999847407452621"/>
      </right>
      <top/>
      <bottom style="thick">
        <color theme="0" tint="-0.14999847407452621"/>
      </bottom>
      <diagonal/>
    </border>
    <border>
      <left style="thick">
        <color theme="0" tint="-0.14999847407452621"/>
      </left>
      <right style="thick">
        <color indexed="9"/>
      </right>
      <top/>
      <bottom/>
      <diagonal/>
    </border>
    <border>
      <left style="thick">
        <color indexed="9"/>
      </left>
      <right style="thick">
        <color indexed="9"/>
      </right>
      <top/>
      <bottom/>
      <diagonal/>
    </border>
    <border>
      <left style="thick">
        <color indexed="9"/>
      </left>
      <right/>
      <top/>
      <bottom/>
      <diagonal/>
    </border>
    <border>
      <left style="thick">
        <color indexed="9"/>
      </left>
      <right style="thin">
        <color indexed="9"/>
      </right>
      <top/>
      <bottom/>
      <diagonal/>
    </border>
    <border>
      <left style="thin">
        <color indexed="9"/>
      </left>
      <right style="thin">
        <color theme="0"/>
      </right>
      <top/>
      <bottom/>
      <diagonal/>
    </border>
    <border>
      <left style="thick">
        <color theme="0" tint="-0.14999847407452621"/>
      </left>
      <right style="thick">
        <color indexed="9"/>
      </right>
      <top/>
      <bottom style="thick">
        <color theme="0" tint="-0.14999847407452621"/>
      </bottom>
      <diagonal/>
    </border>
    <border>
      <left style="thick">
        <color indexed="9"/>
      </left>
      <right style="thick">
        <color indexed="9"/>
      </right>
      <top/>
      <bottom style="thick">
        <color theme="0" tint="-0.14999847407452621"/>
      </bottom>
      <diagonal/>
    </border>
    <border>
      <left style="thick">
        <color indexed="9"/>
      </left>
      <right/>
      <top/>
      <bottom style="thick">
        <color theme="0" tint="-0.14999847407452621"/>
      </bottom>
      <diagonal/>
    </border>
    <border>
      <left style="thick">
        <color indexed="9"/>
      </left>
      <right style="thin">
        <color indexed="9"/>
      </right>
      <top/>
      <bottom style="thick">
        <color theme="0" tint="-0.14999847407452621"/>
      </bottom>
      <diagonal/>
    </border>
    <border>
      <left style="thin">
        <color indexed="9"/>
      </left>
      <right style="thin">
        <color theme="0"/>
      </right>
      <top/>
      <bottom style="thick">
        <color theme="0" tint="-0.14999847407452621"/>
      </bottom>
      <diagonal/>
    </border>
    <border>
      <left/>
      <right/>
      <top/>
      <bottom style="thick">
        <color theme="0" tint="-0.14999847407452621"/>
      </bottom>
      <diagonal/>
    </border>
    <border>
      <left style="thick">
        <color theme="0" tint="-0.14999847407452621"/>
      </left>
      <right/>
      <top style="thick">
        <color theme="0" tint="-0.14999847407452621"/>
      </top>
      <bottom/>
      <diagonal/>
    </border>
    <border>
      <left style="medium">
        <color theme="0"/>
      </left>
      <right/>
      <top style="thick">
        <color theme="0" tint="-0.14999847407452621"/>
      </top>
      <bottom/>
      <diagonal/>
    </border>
    <border>
      <left/>
      <right style="medium">
        <color theme="0"/>
      </right>
      <top style="thick">
        <color theme="0" tint="-0.14999847407452621"/>
      </top>
      <bottom/>
      <diagonal/>
    </border>
    <border>
      <left/>
      <right style="medium">
        <color theme="0"/>
      </right>
      <top/>
      <bottom/>
      <diagonal/>
    </border>
    <border>
      <left style="thick">
        <color theme="0" tint="-0.14999847407452621"/>
      </left>
      <right style="medium">
        <color theme="0"/>
      </right>
      <top style="thick">
        <color rgb="FFD8D8D8"/>
      </top>
      <bottom/>
      <diagonal/>
    </border>
    <border>
      <left/>
      <right/>
      <top style="thick">
        <color rgb="FFD8D8D8"/>
      </top>
      <bottom/>
      <diagonal/>
    </border>
    <border>
      <left/>
      <right style="thin">
        <color theme="0"/>
      </right>
      <top style="thick">
        <color rgb="FFD8D8D8"/>
      </top>
      <bottom/>
      <diagonal/>
    </border>
    <border>
      <left/>
      <right style="thick">
        <color theme="0" tint="-0.14999847407452621"/>
      </right>
      <top style="thick">
        <color rgb="FFD8D8D8"/>
      </top>
      <bottom/>
      <diagonal/>
    </border>
    <border>
      <left style="thick">
        <color rgb="FFD8D8D8"/>
      </left>
      <right style="medium">
        <color theme="0"/>
      </right>
      <top/>
      <bottom/>
      <diagonal/>
    </border>
    <border>
      <left style="thick">
        <color theme="0" tint="-0.14999847407452621"/>
      </left>
      <right style="thin">
        <color theme="0"/>
      </right>
      <top style="thick">
        <color theme="0" tint="-0.14999847407452621"/>
      </top>
      <bottom/>
      <diagonal/>
    </border>
    <border>
      <left style="thick">
        <color theme="0" tint="-0.14999847407452621"/>
      </left>
      <right style="thin">
        <color theme="0"/>
      </right>
      <top/>
      <bottom/>
      <diagonal/>
    </border>
    <border>
      <left style="thick">
        <color theme="0" tint="-0.14999847407452621"/>
      </left>
      <right style="thin">
        <color theme="0"/>
      </right>
      <top/>
      <bottom style="thick">
        <color theme="0" tint="-0.14999847407452621"/>
      </bottom>
      <diagonal/>
    </border>
    <border>
      <left style="thick">
        <color theme="0" tint="-0.14999847407452621"/>
      </left>
      <right/>
      <top/>
      <bottom style="thick">
        <color theme="0" tint="-0.14999847407452621"/>
      </bottom>
      <diagonal/>
    </border>
    <border>
      <left/>
      <right style="medium">
        <color theme="0"/>
      </right>
      <top/>
      <bottom style="thick">
        <color theme="0" tint="-0.14999847407452621"/>
      </bottom>
      <diagonal/>
    </border>
    <border>
      <left style="thin">
        <color theme="0"/>
      </left>
      <right style="medium">
        <color theme="0"/>
      </right>
      <top style="thick">
        <color theme="0" tint="-0.14999847407452621"/>
      </top>
      <bottom/>
      <diagonal/>
    </border>
    <border>
      <left/>
      <right style="thin">
        <color indexed="64"/>
      </right>
      <top/>
      <bottom/>
      <diagonal/>
    </border>
    <border>
      <left style="thin">
        <color theme="0"/>
      </left>
      <right/>
      <top/>
      <bottom style="thick">
        <color theme="0" tint="-0.14999847407452621"/>
      </bottom>
      <diagonal/>
    </border>
    <border>
      <left/>
      <right style="medium">
        <color indexed="9"/>
      </right>
      <top/>
      <bottom/>
      <diagonal/>
    </border>
    <border>
      <left style="thin">
        <color rgb="FFFFFFFF"/>
      </left>
      <right/>
      <top/>
      <bottom/>
      <diagonal/>
    </border>
    <border>
      <left/>
      <right style="thin">
        <color rgb="FFFFFFFF"/>
      </right>
      <top/>
      <bottom/>
      <diagonal/>
    </border>
    <border>
      <left style="medium">
        <color rgb="FF848284"/>
      </left>
      <right/>
      <top style="medium">
        <color rgb="FFD9D9D9"/>
      </top>
      <bottom/>
      <diagonal/>
    </border>
    <border>
      <left style="medium">
        <color rgb="FF848284"/>
      </left>
      <right/>
      <top/>
      <bottom/>
      <diagonal/>
    </border>
    <border>
      <left/>
      <right style="medium">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top/>
      <bottom/>
      <diagonal/>
    </border>
    <border>
      <left style="thin">
        <color theme="0"/>
      </left>
      <right/>
      <top/>
      <bottom style="thin">
        <color theme="0"/>
      </bottom>
      <diagonal/>
    </border>
    <border>
      <left/>
      <right/>
      <top/>
      <bottom style="thin">
        <color theme="0"/>
      </bottom>
      <diagonal/>
    </border>
    <border>
      <left style="medium">
        <color rgb="FF848284"/>
      </left>
      <right/>
      <top style="thin">
        <color theme="0"/>
      </top>
      <bottom/>
      <diagonal/>
    </border>
    <border>
      <left/>
      <right/>
      <top style="thin">
        <color theme="0"/>
      </top>
      <bottom/>
      <diagonal/>
    </border>
    <border>
      <left style="thin">
        <color theme="0"/>
      </left>
      <right/>
      <top style="thin">
        <color theme="0"/>
      </top>
      <bottom/>
      <diagonal/>
    </border>
    <border>
      <left style="medium">
        <color rgb="FF848284"/>
      </left>
      <right style="medium">
        <color rgb="FF848284"/>
      </right>
      <top style="medium">
        <color rgb="FF848284"/>
      </top>
      <bottom style="medium">
        <color rgb="FF848284"/>
      </bottom>
      <diagonal/>
    </border>
    <border>
      <left style="medium">
        <color rgb="FF483D8B"/>
      </left>
      <right style="medium">
        <color rgb="FF483D8B"/>
      </right>
      <top style="medium">
        <color rgb="FF848284"/>
      </top>
      <bottom style="medium">
        <color rgb="FF483D8B"/>
      </bottom>
      <diagonal/>
    </border>
    <border>
      <left style="medium">
        <color rgb="FF483D8B"/>
      </left>
      <right style="medium">
        <color rgb="FF848284"/>
      </right>
      <top style="medium">
        <color rgb="FF848284"/>
      </top>
      <bottom style="medium">
        <color rgb="FF483D8B"/>
      </bottom>
      <diagonal/>
    </border>
    <border>
      <left/>
      <right/>
      <top style="medium">
        <color rgb="FF483D8B"/>
      </top>
      <bottom/>
      <diagonal/>
    </border>
    <border>
      <left style="thin">
        <color theme="0"/>
      </left>
      <right/>
      <top style="medium">
        <color rgb="FF483D8B"/>
      </top>
      <bottom style="thin">
        <color theme="0"/>
      </bottom>
      <diagonal/>
    </border>
    <border>
      <left/>
      <right/>
      <top style="medium">
        <color rgb="FF483D8B"/>
      </top>
      <bottom style="thin">
        <color theme="0"/>
      </bottom>
      <diagonal/>
    </border>
    <border>
      <left style="medium">
        <color rgb="FF848284"/>
      </left>
      <right/>
      <top style="medium">
        <color theme="0"/>
      </top>
      <bottom/>
      <diagonal/>
    </border>
    <border>
      <left/>
      <right/>
      <top style="medium">
        <color theme="0"/>
      </top>
      <bottom/>
      <diagonal/>
    </border>
    <border>
      <left/>
      <right style="thick">
        <color rgb="FFFFFFFF"/>
      </right>
      <top style="thin">
        <color rgb="FFFFFFFF"/>
      </top>
      <bottom/>
      <diagonal/>
    </border>
    <border>
      <left/>
      <right style="thick">
        <color rgb="FFFFFFFF"/>
      </right>
      <top/>
      <bottom style="thin">
        <color rgb="FFFFFFFF"/>
      </bottom>
      <diagonal/>
    </border>
    <border>
      <left style="thin">
        <color indexed="64"/>
      </left>
      <right style="thin">
        <color indexed="64"/>
      </right>
      <top style="thin">
        <color indexed="64"/>
      </top>
      <bottom style="thin">
        <color indexed="64"/>
      </bottom>
      <diagonal/>
    </border>
    <border>
      <left/>
      <right/>
      <top style="hair">
        <color indexed="22"/>
      </top>
      <bottom/>
      <diagonal/>
    </border>
    <border>
      <left style="hair">
        <color indexed="22"/>
      </left>
      <right/>
      <top/>
      <bottom/>
      <diagonal/>
    </border>
    <border>
      <left/>
      <right style="hair">
        <color indexed="22"/>
      </right>
      <top/>
      <bottom/>
      <diagonal/>
    </border>
    <border>
      <left style="hair">
        <color theme="0" tint="-0.249977111117893"/>
      </left>
      <right style="hair">
        <color indexed="22"/>
      </right>
      <top/>
      <bottom style="hair">
        <color indexed="22"/>
      </bottom>
      <diagonal/>
    </border>
    <border>
      <left style="hair">
        <color indexed="22"/>
      </left>
      <right/>
      <top/>
      <bottom style="hair">
        <color indexed="2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9"/>
      </left>
      <right style="thin">
        <color indexed="9"/>
      </right>
      <top/>
      <bottom style="thin">
        <color indexed="9"/>
      </bottom>
      <diagonal/>
    </border>
  </borders>
  <cellStyleXfs count="39">
    <xf numFmtId="0" fontId="0" fillId="0" borderId="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21" fillId="0" borderId="0"/>
    <xf numFmtId="9" fontId="21" fillId="0" borderId="0" applyFont="0" applyFill="0" applyBorder="0" applyAlignment="0" applyProtection="0"/>
    <xf numFmtId="44" fontId="21" fillId="0" borderId="0" applyFont="0" applyFill="0" applyBorder="0" applyAlignment="0" applyProtection="0"/>
    <xf numFmtId="0" fontId="31" fillId="0" borderId="0"/>
    <xf numFmtId="0" fontId="39" fillId="0" borderId="0"/>
    <xf numFmtId="0" fontId="43" fillId="0" borderId="0"/>
    <xf numFmtId="0" fontId="21" fillId="0" borderId="0"/>
    <xf numFmtId="0" fontId="21" fillId="0" borderId="0"/>
    <xf numFmtId="0" fontId="50" fillId="0" borderId="0"/>
    <xf numFmtId="43" fontId="50"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180" fontId="56" fillId="0" borderId="0"/>
    <xf numFmtId="49" fontId="56" fillId="0" borderId="0"/>
    <xf numFmtId="181" fontId="8" fillId="0" borderId="0">
      <alignment horizontal="center"/>
    </xf>
    <xf numFmtId="182" fontId="56" fillId="0" borderId="0"/>
    <xf numFmtId="183" fontId="8" fillId="0" borderId="0"/>
    <xf numFmtId="184" fontId="8" fillId="0" borderId="0"/>
    <xf numFmtId="185" fontId="8" fillId="0" borderId="0"/>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190" fontId="8" fillId="0" borderId="0">
      <alignment horizontal="center"/>
    </xf>
    <xf numFmtId="41" fontId="8" fillId="0" borderId="0" applyFont="0" applyFill="0" applyBorder="0" applyAlignment="0" applyProtection="0"/>
    <xf numFmtId="44" fontId="8"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98" applyFont="0" applyBorder="0" applyAlignment="0"/>
    <xf numFmtId="1" fontId="17" fillId="10" borderId="99">
      <alignment horizontal="right"/>
    </xf>
    <xf numFmtId="171" fontId="60" fillId="0" borderId="0">
      <alignment horizontal="center" vertical="center"/>
    </xf>
  </cellStyleXfs>
  <cellXfs count="1291">
    <xf numFmtId="0" fontId="0" fillId="0" borderId="0" xfId="0"/>
    <xf numFmtId="0" fontId="5" fillId="4" borderId="0" xfId="0" applyFont="1" applyFill="1" applyAlignment="1">
      <alignment vertical="center" wrapText="1"/>
    </xf>
    <xf numFmtId="0" fontId="4" fillId="2" borderId="0" xfId="0" applyFont="1" applyFill="1" applyAlignment="1">
      <alignment horizontal="left" vertical="center" wrapText="1"/>
    </xf>
    <xf numFmtId="0" fontId="7" fillId="2" borderId="0" xfId="2" applyFont="1" applyFill="1" applyAlignment="1" applyProtection="1">
      <alignment vertical="center" wrapText="1"/>
    </xf>
    <xf numFmtId="0" fontId="10" fillId="0" borderId="0" xfId="3" applyFont="1"/>
    <xf numFmtId="0" fontId="10" fillId="2" borderId="0" xfId="3" applyFont="1" applyFill="1"/>
    <xf numFmtId="0" fontId="10" fillId="2" borderId="0" xfId="3" applyFont="1" applyFill="1" applyAlignment="1">
      <alignment horizontal="center" wrapText="1"/>
    </xf>
    <xf numFmtId="0" fontId="10" fillId="3" borderId="0" xfId="3" applyFont="1" applyFill="1"/>
    <xf numFmtId="0" fontId="10" fillId="3" borderId="0" xfId="3" applyFont="1" applyFill="1" applyAlignment="1">
      <alignment wrapText="1"/>
    </xf>
    <xf numFmtId="164" fontId="10" fillId="4" borderId="0" xfId="3" applyNumberFormat="1" applyFont="1" applyFill="1" applyAlignment="1">
      <alignment horizontal="right"/>
    </xf>
    <xf numFmtId="165" fontId="10" fillId="4" borderId="0" xfId="1" applyNumberFormat="1" applyFont="1" applyFill="1" applyAlignment="1">
      <alignment horizontal="right"/>
    </xf>
    <xf numFmtId="0" fontId="10" fillId="0" borderId="0" xfId="3" applyFont="1" applyAlignment="1">
      <alignment horizontal="right" vertical="center"/>
    </xf>
    <xf numFmtId="0" fontId="10" fillId="2" borderId="0" xfId="3" applyFont="1" applyFill="1" applyAlignment="1">
      <alignment horizontal="right" vertical="center"/>
    </xf>
    <xf numFmtId="0" fontId="10" fillId="6" borderId="0" xfId="3" applyFont="1" applyFill="1" applyAlignment="1">
      <alignment horizontal="right" vertical="center"/>
    </xf>
    <xf numFmtId="164" fontId="10" fillId="4" borderId="0" xfId="3" applyNumberFormat="1" applyFont="1" applyFill="1" applyAlignment="1">
      <alignment horizontal="right" vertical="center"/>
    </xf>
    <xf numFmtId="165" fontId="10" fillId="0" borderId="0" xfId="1" applyNumberFormat="1" applyFont="1" applyAlignment="1">
      <alignment horizontal="right" vertical="center"/>
    </xf>
    <xf numFmtId="165" fontId="10" fillId="6" borderId="0" xfId="1" applyNumberFormat="1" applyFont="1" applyFill="1" applyAlignment="1">
      <alignment horizontal="right" vertical="center"/>
    </xf>
    <xf numFmtId="165" fontId="10" fillId="4" borderId="0" xfId="1" applyNumberFormat="1" applyFont="1" applyFill="1" applyAlignment="1">
      <alignment horizontal="right" vertical="center"/>
    </xf>
    <xf numFmtId="165" fontId="10" fillId="3" borderId="0" xfId="1" applyNumberFormat="1" applyFont="1" applyFill="1" applyAlignment="1">
      <alignment horizontal="right" vertical="center"/>
    </xf>
    <xf numFmtId="0" fontId="9" fillId="0" borderId="0" xfId="3" applyFont="1" applyAlignment="1">
      <alignment horizontal="left" vertical="center"/>
    </xf>
    <xf numFmtId="0" fontId="11" fillId="0" borderId="0" xfId="3" applyFont="1" applyAlignment="1">
      <alignment horizontal="left" vertical="center"/>
    </xf>
    <xf numFmtId="0" fontId="8" fillId="0" borderId="0" xfId="3" applyFont="1"/>
    <xf numFmtId="0" fontId="8" fillId="0" borderId="0" xfId="3"/>
    <xf numFmtId="0" fontId="8" fillId="0" borderId="0" xfId="3" applyAlignment="1"/>
    <xf numFmtId="0" fontId="10" fillId="2" borderId="1" xfId="3" applyFont="1" applyFill="1" applyBorder="1" applyAlignment="1">
      <alignment vertical="center" wrapText="1"/>
    </xf>
    <xf numFmtId="0" fontId="10" fillId="2" borderId="2" xfId="3" applyFont="1" applyFill="1" applyBorder="1" applyAlignment="1">
      <alignment horizontal="center" vertical="center" wrapText="1"/>
    </xf>
    <xf numFmtId="49" fontId="10" fillId="2" borderId="2" xfId="3" applyNumberFormat="1"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3" borderId="1" xfId="3" applyFont="1" applyFill="1" applyBorder="1" applyAlignment="1">
      <alignment wrapText="1"/>
    </xf>
    <xf numFmtId="0" fontId="10" fillId="3" borderId="7" xfId="3" applyFont="1" applyFill="1" applyBorder="1" applyAlignment="1">
      <alignment wrapText="1"/>
    </xf>
    <xf numFmtId="0" fontId="10" fillId="3" borderId="10" xfId="3" applyFont="1" applyFill="1" applyBorder="1" applyAlignment="1">
      <alignment wrapText="1"/>
    </xf>
    <xf numFmtId="0" fontId="11" fillId="10" borderId="0" xfId="3" applyFont="1" applyFill="1" applyBorder="1" applyAlignment="1"/>
    <xf numFmtId="0" fontId="10" fillId="0" borderId="0" xfId="3" applyFont="1" applyAlignment="1">
      <alignment horizontal="left"/>
    </xf>
    <xf numFmtId="0" fontId="10" fillId="0" borderId="0" xfId="3" applyFont="1" applyAlignment="1">
      <alignment wrapText="1"/>
    </xf>
    <xf numFmtId="0" fontId="10" fillId="2" borderId="0" xfId="3" applyFont="1" applyFill="1" applyAlignment="1">
      <alignment horizontal="left" wrapText="1"/>
    </xf>
    <xf numFmtId="0" fontId="10" fillId="2" borderId="0" xfId="3" applyFont="1" applyFill="1" applyAlignment="1">
      <alignment horizontal="center" vertical="center" wrapText="1"/>
    </xf>
    <xf numFmtId="0" fontId="10" fillId="3" borderId="0" xfId="3" applyFont="1" applyFill="1" applyAlignment="1">
      <alignment horizontal="center" wrapText="1"/>
    </xf>
    <xf numFmtId="0" fontId="10" fillId="3" borderId="0" xfId="3" applyFont="1" applyFill="1" applyAlignment="1">
      <alignment horizontal="center"/>
    </xf>
    <xf numFmtId="3" fontId="10" fillId="4" borderId="0" xfId="3" applyNumberFormat="1" applyFont="1" applyFill="1" applyAlignment="1">
      <alignment horizontal="center" wrapText="1"/>
    </xf>
    <xf numFmtId="3" fontId="10" fillId="4" borderId="0" xfId="3" applyNumberFormat="1" applyFont="1" applyFill="1" applyAlignment="1">
      <alignment horizontal="center"/>
    </xf>
    <xf numFmtId="3" fontId="10" fillId="4" borderId="0" xfId="3" applyNumberFormat="1" applyFont="1" applyFill="1" applyAlignment="1">
      <alignment horizontal="right" vertical="center"/>
    </xf>
    <xf numFmtId="0" fontId="11" fillId="0" borderId="0" xfId="3" applyFont="1" applyAlignment="1">
      <alignment horizontal="left"/>
    </xf>
    <xf numFmtId="0" fontId="10" fillId="2" borderId="0" xfId="3" applyFont="1" applyFill="1" applyAlignment="1">
      <alignment vertical="center" wrapText="1"/>
    </xf>
    <xf numFmtId="0" fontId="10" fillId="2" borderId="0" xfId="3" applyFont="1" applyFill="1" applyAlignment="1">
      <alignment wrapText="1"/>
    </xf>
    <xf numFmtId="0" fontId="11" fillId="0" borderId="0" xfId="3" applyFont="1"/>
    <xf numFmtId="0" fontId="10" fillId="11" borderId="0" xfId="3" applyFont="1" applyFill="1" applyAlignment="1">
      <alignment horizontal="right" vertical="center" wrapText="1"/>
    </xf>
    <xf numFmtId="1" fontId="10" fillId="2" borderId="0" xfId="3" applyNumberFormat="1" applyFont="1" applyFill="1" applyAlignment="1">
      <alignment horizontal="center" wrapText="1"/>
    </xf>
    <xf numFmtId="3" fontId="10" fillId="0" borderId="0" xfId="3" applyNumberFormat="1" applyFont="1" applyAlignment="1">
      <alignment horizontal="center"/>
    </xf>
    <xf numFmtId="164" fontId="10" fillId="0" borderId="0" xfId="3" applyNumberFormat="1" applyFont="1" applyAlignment="1">
      <alignment horizontal="center"/>
    </xf>
    <xf numFmtId="0" fontId="11" fillId="0" borderId="0" xfId="3" applyFont="1" applyAlignment="1"/>
    <xf numFmtId="0" fontId="10" fillId="4" borderId="0" xfId="3" applyFont="1" applyFill="1"/>
    <xf numFmtId="3" fontId="10" fillId="4" borderId="0" xfId="3" applyNumberFormat="1" applyFont="1" applyFill="1" applyAlignment="1">
      <alignment horizontal="right" vertical="center" wrapText="1"/>
    </xf>
    <xf numFmtId="0" fontId="10" fillId="4" borderId="0" xfId="3" applyFont="1" applyFill="1" applyAlignment="1">
      <alignment horizontal="right" vertical="center" wrapText="1"/>
    </xf>
    <xf numFmtId="3" fontId="10" fillId="0" borderId="0" xfId="3" applyNumberFormat="1" applyFont="1"/>
    <xf numFmtId="0" fontId="10" fillId="0" borderId="0" xfId="3" applyFont="1" applyAlignment="1">
      <alignment horizontal="center"/>
    </xf>
    <xf numFmtId="0" fontId="10" fillId="5" borderId="0" xfId="3" applyFont="1" applyFill="1" applyBorder="1" applyAlignment="1">
      <alignment vertical="center" wrapText="1"/>
    </xf>
    <xf numFmtId="0" fontId="10" fillId="5" borderId="0" xfId="3" applyFont="1" applyFill="1" applyBorder="1" applyAlignment="1">
      <alignment horizontal="right" vertical="center" wrapText="1"/>
    </xf>
    <xf numFmtId="0" fontId="10" fillId="3" borderId="0" xfId="3" applyFont="1" applyFill="1" applyBorder="1" applyAlignment="1">
      <alignment horizontal="left" vertical="center" wrapText="1"/>
    </xf>
    <xf numFmtId="0" fontId="10" fillId="0" borderId="0" xfId="3" applyFont="1" applyBorder="1" applyAlignment="1">
      <alignment horizontal="right" vertical="center" wrapText="1"/>
    </xf>
    <xf numFmtId="3" fontId="10" fillId="0" borderId="0" xfId="3" applyNumberFormat="1" applyFont="1" applyBorder="1" applyAlignment="1">
      <alignment horizontal="right" vertical="center" wrapText="1"/>
    </xf>
    <xf numFmtId="0" fontId="10" fillId="2" borderId="0" xfId="3" applyFont="1" applyFill="1" applyBorder="1" applyAlignment="1">
      <alignment horizontal="center" wrapText="1"/>
    </xf>
    <xf numFmtId="0" fontId="10" fillId="2" borderId="0" xfId="3" applyFont="1" applyFill="1" applyBorder="1" applyAlignment="1">
      <alignment horizontal="center" vertical="center" wrapText="1"/>
    </xf>
    <xf numFmtId="0" fontId="10" fillId="5" borderId="0" xfId="3" applyFont="1" applyFill="1" applyBorder="1" applyAlignment="1">
      <alignment horizontal="center" wrapText="1"/>
    </xf>
    <xf numFmtId="0" fontId="10" fillId="3" borderId="0" xfId="3" applyFont="1" applyFill="1" applyBorder="1" applyAlignment="1">
      <alignment horizontal="center" wrapText="1"/>
    </xf>
    <xf numFmtId="0" fontId="10" fillId="3" borderId="0" xfId="3" applyFont="1" applyFill="1" applyBorder="1" applyAlignment="1">
      <alignment wrapText="1"/>
    </xf>
    <xf numFmtId="0" fontId="12" fillId="7" borderId="5" xfId="3" applyFont="1" applyFill="1" applyBorder="1" applyAlignment="1">
      <alignment horizontal="center" wrapText="1"/>
    </xf>
    <xf numFmtId="0" fontId="13" fillId="8" borderId="5" xfId="3" applyFont="1" applyFill="1" applyBorder="1" applyAlignment="1">
      <alignment horizontal="center" wrapText="1"/>
    </xf>
    <xf numFmtId="0" fontId="13" fillId="9" borderId="5" xfId="3" applyFont="1" applyFill="1" applyBorder="1" applyAlignment="1">
      <alignment horizontal="center" wrapText="1"/>
    </xf>
    <xf numFmtId="0" fontId="13" fillId="7" borderId="5" xfId="3" applyFont="1" applyFill="1" applyBorder="1" applyAlignment="1">
      <alignment horizontal="center" wrapText="1"/>
    </xf>
    <xf numFmtId="0" fontId="13" fillId="7" borderId="6" xfId="3" applyFont="1" applyFill="1" applyBorder="1" applyAlignment="1">
      <alignment horizontal="center" wrapText="1"/>
    </xf>
    <xf numFmtId="0" fontId="13" fillId="8" borderId="8" xfId="3" applyFont="1" applyFill="1" applyBorder="1" applyAlignment="1">
      <alignment horizontal="center" wrapText="1"/>
    </xf>
    <xf numFmtId="0" fontId="13" fillId="9" borderId="8" xfId="3" applyFont="1" applyFill="1" applyBorder="1" applyAlignment="1">
      <alignment horizontal="center" wrapText="1"/>
    </xf>
    <xf numFmtId="0" fontId="13" fillId="8" borderId="9" xfId="3" applyFont="1" applyFill="1" applyBorder="1" applyAlignment="1">
      <alignment horizontal="center" wrapText="1"/>
    </xf>
    <xf numFmtId="0" fontId="13" fillId="7" borderId="8" xfId="3" applyFont="1" applyFill="1" applyBorder="1" applyAlignment="1">
      <alignment horizontal="center" wrapText="1"/>
    </xf>
    <xf numFmtId="0" fontId="13" fillId="7" borderId="9" xfId="3" applyFont="1" applyFill="1" applyBorder="1" applyAlignment="1">
      <alignment horizontal="center" wrapText="1"/>
    </xf>
    <xf numFmtId="0" fontId="13" fillId="9" borderId="9" xfId="3" applyFont="1" applyFill="1" applyBorder="1" applyAlignment="1">
      <alignment horizontal="center" wrapText="1"/>
    </xf>
    <xf numFmtId="166" fontId="10" fillId="4" borderId="0" xfId="3" applyNumberFormat="1" applyFont="1" applyFill="1" applyBorder="1" applyAlignment="1">
      <alignment horizontal="right" wrapText="1"/>
    </xf>
    <xf numFmtId="0" fontId="10" fillId="5" borderId="0" xfId="3" applyFont="1" applyFill="1" applyBorder="1" applyAlignment="1">
      <alignment horizontal="right" wrapText="1"/>
    </xf>
    <xf numFmtId="14" fontId="10" fillId="5" borderId="0" xfId="3" applyNumberFormat="1" applyFont="1" applyFill="1" applyBorder="1" applyAlignment="1">
      <alignment horizontal="right" wrapText="1"/>
    </xf>
    <xf numFmtId="0" fontId="11" fillId="10" borderId="0" xfId="3" applyFont="1" applyFill="1" applyBorder="1" applyAlignment="1">
      <alignment vertical="center"/>
    </xf>
    <xf numFmtId="166" fontId="10" fillId="0" borderId="0" xfId="3" applyNumberFormat="1" applyFont="1" applyBorder="1" applyAlignment="1">
      <alignment horizontal="right" vertical="center" wrapText="1"/>
    </xf>
    <xf numFmtId="9" fontId="10" fillId="4" borderId="0" xfId="3" applyNumberFormat="1" applyFont="1" applyFill="1" applyAlignment="1">
      <alignment horizontal="right" vertical="center"/>
    </xf>
    <xf numFmtId="0" fontId="11" fillId="0" borderId="0" xfId="3" applyFont="1" applyAlignment="1">
      <alignment wrapText="1"/>
    </xf>
    <xf numFmtId="14" fontId="10" fillId="2" borderId="0" xfId="3" applyNumberFormat="1" applyFont="1" applyFill="1" applyBorder="1" applyAlignment="1">
      <alignment horizontal="center" wrapText="1"/>
    </xf>
    <xf numFmtId="0" fontId="10" fillId="4" borderId="0" xfId="3" applyFont="1" applyFill="1" applyBorder="1" applyAlignment="1">
      <alignment horizontal="right" vertical="center" wrapText="1"/>
    </xf>
    <xf numFmtId="166" fontId="10" fillId="4" borderId="0" xfId="3" applyNumberFormat="1" applyFont="1" applyFill="1" applyBorder="1" applyAlignment="1">
      <alignment horizontal="right" vertical="center" wrapText="1"/>
    </xf>
    <xf numFmtId="0" fontId="10" fillId="5" borderId="0" xfId="3" applyFont="1" applyFill="1" applyAlignment="1">
      <alignment horizontal="right" vertical="center" wrapText="1"/>
    </xf>
    <xf numFmtId="37" fontId="10" fillId="4" borderId="0" xfId="1" applyNumberFormat="1" applyFont="1" applyFill="1" applyAlignment="1">
      <alignment horizontal="right" vertical="center"/>
    </xf>
    <xf numFmtId="0" fontId="10" fillId="2" borderId="0" xfId="3" applyFont="1" applyFill="1" applyAlignment="1">
      <alignment vertical="center"/>
    </xf>
    <xf numFmtId="0" fontId="10" fillId="2" borderId="0" xfId="3" applyFont="1" applyFill="1" applyAlignment="1">
      <alignment horizontal="center" vertical="center"/>
    </xf>
    <xf numFmtId="0" fontId="10" fillId="5" borderId="0" xfId="3" applyFont="1" applyFill="1" applyAlignment="1">
      <alignment horizontal="right" vertical="center"/>
    </xf>
    <xf numFmtId="37" fontId="10" fillId="4" borderId="0" xfId="4" applyNumberFormat="1" applyFont="1" applyFill="1" applyBorder="1" applyAlignment="1">
      <alignment horizontal="right" wrapText="1"/>
    </xf>
    <xf numFmtId="165" fontId="10" fillId="0" borderId="0" xfId="1" applyNumberFormat="1" applyFont="1" applyBorder="1" applyAlignment="1">
      <alignment horizontal="right" vertical="center" wrapText="1"/>
    </xf>
    <xf numFmtId="167" fontId="10" fillId="0" borderId="0" xfId="1" applyNumberFormat="1" applyFont="1" applyBorder="1" applyAlignment="1">
      <alignment horizontal="right" vertical="center" wrapText="1"/>
    </xf>
    <xf numFmtId="0" fontId="15" fillId="2" borderId="0" xfId="0" applyFont="1" applyFill="1"/>
    <xf numFmtId="0" fontId="16" fillId="0" borderId="0" xfId="5"/>
    <xf numFmtId="0" fontId="16" fillId="3" borderId="0" xfId="5" applyFill="1" applyAlignment="1">
      <alignment wrapText="1"/>
    </xf>
    <xf numFmtId="0" fontId="18" fillId="0" borderId="0" xfId="5" applyFont="1"/>
    <xf numFmtId="0" fontId="16" fillId="2" borderId="0" xfId="5" applyFill="1"/>
    <xf numFmtId="0" fontId="16" fillId="5" borderId="0" xfId="5" applyFill="1" applyAlignment="1">
      <alignment horizontal="right" vertical="center" wrapText="1"/>
    </xf>
    <xf numFmtId="0" fontId="16" fillId="5" borderId="0" xfId="5" applyFill="1" applyAlignment="1">
      <alignment horizontal="right" vertical="center"/>
    </xf>
    <xf numFmtId="0" fontId="16" fillId="0" borderId="0" xfId="5" applyAlignment="1">
      <alignment wrapText="1"/>
    </xf>
    <xf numFmtId="0" fontId="16" fillId="0" borderId="0" xfId="5" applyAlignment="1">
      <alignment horizontal="center" wrapText="1"/>
    </xf>
    <xf numFmtId="3" fontId="16" fillId="0" borderId="0" xfId="5" applyNumberFormat="1" applyAlignment="1">
      <alignment horizontal="center" wrapText="1"/>
    </xf>
    <xf numFmtId="0" fontId="16" fillId="3" borderId="0" xfId="5" applyFill="1"/>
    <xf numFmtId="0" fontId="16" fillId="2" borderId="0" xfId="5" applyFill="1" applyAlignment="1">
      <alignment horizontal="center" wrapText="1"/>
    </xf>
    <xf numFmtId="0" fontId="16" fillId="4" borderId="0" xfId="5" applyFill="1" applyAlignment="1">
      <alignment horizontal="right" vertical="center" wrapText="1"/>
    </xf>
    <xf numFmtId="164" fontId="16" fillId="4" borderId="0" xfId="5" applyNumberFormat="1" applyFill="1" applyAlignment="1">
      <alignment horizontal="right" vertical="center" wrapText="1"/>
    </xf>
    <xf numFmtId="3" fontId="16" fillId="4" borderId="0" xfId="5" applyNumberFormat="1" applyFill="1" applyAlignment="1">
      <alignment horizontal="right" vertical="center" wrapText="1"/>
    </xf>
    <xf numFmtId="0" fontId="16" fillId="4" borderId="0" xfId="5" applyFill="1" applyAlignment="1">
      <alignment horizontal="right" vertical="center"/>
    </xf>
    <xf numFmtId="3" fontId="16" fillId="4" borderId="0" xfId="5" applyNumberFormat="1" applyFill="1" applyAlignment="1">
      <alignment horizontal="right" vertical="center"/>
    </xf>
    <xf numFmtId="164" fontId="16" fillId="4" borderId="0" xfId="5" applyNumberFormat="1" applyFill="1" applyAlignment="1">
      <alignment horizontal="right" vertical="center"/>
    </xf>
    <xf numFmtId="9" fontId="16" fillId="4" borderId="0" xfId="6" applyFont="1" applyFill="1" applyAlignment="1">
      <alignment horizontal="right" vertical="center" wrapText="1"/>
    </xf>
    <xf numFmtId="0" fontId="9" fillId="0" borderId="0" xfId="5" applyFont="1"/>
    <xf numFmtId="0" fontId="10" fillId="0" borderId="0" xfId="5" applyFont="1"/>
    <xf numFmtId="0" fontId="10" fillId="2" borderId="0" xfId="5" applyFont="1" applyFill="1"/>
    <xf numFmtId="0" fontId="10" fillId="3" borderId="0" xfId="5" applyFont="1" applyFill="1" applyAlignment="1">
      <alignment wrapText="1"/>
    </xf>
    <xf numFmtId="3" fontId="10" fillId="4" borderId="0" xfId="5" applyNumberFormat="1" applyFont="1" applyFill="1" applyAlignment="1">
      <alignment wrapText="1"/>
    </xf>
    <xf numFmtId="0" fontId="10" fillId="3" borderId="0" xfId="5" applyFont="1" applyFill="1"/>
    <xf numFmtId="3" fontId="10" fillId="4" borderId="0" xfId="5" applyNumberFormat="1" applyFont="1" applyFill="1"/>
    <xf numFmtId="164" fontId="10" fillId="4" borderId="0" xfId="5" applyNumberFormat="1" applyFont="1" applyFill="1"/>
    <xf numFmtId="0" fontId="11" fillId="0" borderId="0" xfId="5" applyFont="1"/>
    <xf numFmtId="0" fontId="9" fillId="0" borderId="0" xfId="5" applyFont="1" applyAlignment="1">
      <alignment wrapText="1"/>
    </xf>
    <xf numFmtId="0" fontId="10" fillId="2" borderId="0" xfId="5" applyFont="1" applyFill="1" applyAlignment="1">
      <alignment horizontal="center" vertical="center"/>
    </xf>
    <xf numFmtId="0" fontId="10" fillId="5" borderId="0" xfId="5" applyFont="1" applyFill="1" applyAlignment="1">
      <alignment horizontal="right" vertical="center" wrapText="1"/>
    </xf>
    <xf numFmtId="0" fontId="10" fillId="5" borderId="0" xfId="5" applyFont="1" applyFill="1" applyAlignment="1">
      <alignment horizontal="right" vertical="center"/>
    </xf>
    <xf numFmtId="164" fontId="10" fillId="4" borderId="0" xfId="5" applyNumberFormat="1" applyFont="1" applyFill="1" applyAlignment="1">
      <alignment horizontal="right" wrapText="1"/>
    </xf>
    <xf numFmtId="0" fontId="10" fillId="0" borderId="0" xfId="5" applyFont="1" applyAlignment="1">
      <alignment horizontal="center" wrapText="1"/>
    </xf>
    <xf numFmtId="164" fontId="10" fillId="0" borderId="0" xfId="5" applyNumberFormat="1" applyFont="1" applyAlignment="1">
      <alignment horizontal="center" wrapText="1"/>
    </xf>
    <xf numFmtId="3" fontId="10" fillId="0" borderId="0" xfId="5" applyNumberFormat="1" applyFont="1" applyAlignment="1">
      <alignment horizontal="center" wrapText="1"/>
    </xf>
    <xf numFmtId="0" fontId="10" fillId="0" borderId="0" xfId="5" applyFont="1" applyAlignment="1">
      <alignment horizontal="center"/>
    </xf>
    <xf numFmtId="0" fontId="10" fillId="2" borderId="0" xfId="5" applyFont="1" applyFill="1" applyAlignment="1">
      <alignment horizontal="center" vertical="center" wrapText="1"/>
    </xf>
    <xf numFmtId="0" fontId="10" fillId="2" borderId="0" xfId="5" applyFont="1" applyFill="1" applyAlignment="1">
      <alignment horizontal="left" vertical="center"/>
    </xf>
    <xf numFmtId="0" fontId="10" fillId="4" borderId="0" xfId="5" applyFont="1" applyFill="1" applyAlignment="1">
      <alignment wrapText="1"/>
    </xf>
    <xf numFmtId="164" fontId="10" fillId="4" borderId="0" xfId="5" applyNumberFormat="1" applyFont="1" applyFill="1" applyAlignment="1">
      <alignment wrapText="1"/>
    </xf>
    <xf numFmtId="0" fontId="10" fillId="4" borderId="0" xfId="5" applyFont="1" applyFill="1" applyAlignment="1">
      <alignment horizontal="center" vertical="center" wrapText="1"/>
    </xf>
    <xf numFmtId="0" fontId="10" fillId="4" borderId="0" xfId="5" applyFont="1" applyFill="1" applyAlignment="1">
      <alignment horizontal="right" vertical="center" wrapText="1"/>
    </xf>
    <xf numFmtId="164" fontId="10" fillId="4" borderId="0" xfId="5" applyNumberFormat="1" applyFont="1" applyFill="1" applyAlignment="1">
      <alignment horizontal="right" vertical="center" wrapText="1"/>
    </xf>
    <xf numFmtId="3" fontId="10" fillId="4" borderId="0" xfId="5" applyNumberFormat="1" applyFont="1" applyFill="1" applyAlignment="1">
      <alignment horizontal="right" vertical="center" wrapText="1"/>
    </xf>
    <xf numFmtId="3" fontId="10" fillId="4" borderId="0" xfId="5" applyNumberFormat="1" applyFont="1" applyFill="1" applyAlignment="1">
      <alignment horizontal="right" vertical="center"/>
    </xf>
    <xf numFmtId="165" fontId="10" fillId="4" borderId="0" xfId="1" applyNumberFormat="1" applyFont="1" applyFill="1" applyAlignment="1">
      <alignment horizontal="right" wrapText="1"/>
    </xf>
    <xf numFmtId="3" fontId="10" fillId="4" borderId="0" xfId="5" applyNumberFormat="1" applyFont="1" applyFill="1" applyAlignment="1">
      <alignment vertical="center" wrapText="1"/>
    </xf>
    <xf numFmtId="164" fontId="10" fillId="4" borderId="0" xfId="5" applyNumberFormat="1" applyFont="1" applyFill="1" applyAlignment="1">
      <alignment horizontal="right" vertical="center"/>
    </xf>
    <xf numFmtId="0" fontId="10" fillId="4" borderId="0" xfId="5" applyFont="1" applyFill="1" applyAlignment="1">
      <alignment horizontal="right" vertical="center"/>
    </xf>
    <xf numFmtId="9" fontId="10" fillId="4" borderId="0" xfId="5" applyNumberFormat="1" applyFont="1" applyFill="1" applyAlignment="1">
      <alignment horizontal="right" vertical="center"/>
    </xf>
    <xf numFmtId="0" fontId="10" fillId="12" borderId="0" xfId="3" applyFont="1" applyFill="1" applyAlignment="1">
      <alignment horizontal="center" vertical="center"/>
    </xf>
    <xf numFmtId="0" fontId="10" fillId="2" borderId="0" xfId="5" applyFont="1" applyFill="1" applyAlignment="1">
      <alignment wrapText="1"/>
    </xf>
    <xf numFmtId="0" fontId="10" fillId="3" borderId="0" xfId="5" applyFont="1" applyFill="1" applyAlignment="1">
      <alignment vertical="center" wrapText="1"/>
    </xf>
    <xf numFmtId="0" fontId="10" fillId="3" borderId="0" xfId="5" applyFont="1" applyFill="1" applyAlignment="1">
      <alignment horizontal="left" vertical="center" wrapText="1"/>
    </xf>
    <xf numFmtId="0" fontId="19" fillId="3" borderId="0" xfId="5" applyFont="1" applyFill="1" applyAlignment="1">
      <alignment wrapText="1"/>
    </xf>
    <xf numFmtId="0" fontId="10" fillId="4" borderId="0" xfId="5" applyFont="1" applyFill="1" applyAlignment="1">
      <alignment vertical="center" wrapText="1"/>
    </xf>
    <xf numFmtId="164" fontId="10" fillId="4" borderId="0" xfId="5" applyNumberFormat="1" applyFont="1" applyFill="1" applyAlignment="1">
      <alignment vertical="center"/>
    </xf>
    <xf numFmtId="0" fontId="9" fillId="4" borderId="0" xfId="5" applyFont="1" applyFill="1" applyAlignment="1">
      <alignment vertical="center" wrapText="1"/>
    </xf>
    <xf numFmtId="165" fontId="10" fillId="4" borderId="0" xfId="1" applyNumberFormat="1" applyFont="1" applyFill="1"/>
    <xf numFmtId="165" fontId="10" fillId="4" borderId="0" xfId="1" applyNumberFormat="1" applyFont="1" applyFill="1" applyAlignment="1">
      <alignment wrapText="1"/>
    </xf>
    <xf numFmtId="165" fontId="10" fillId="4" borderId="0" xfId="1" applyNumberFormat="1" applyFont="1" applyFill="1" applyAlignment="1">
      <alignment vertical="center"/>
    </xf>
    <xf numFmtId="165" fontId="10" fillId="4" borderId="0" xfId="1" applyNumberFormat="1" applyFont="1" applyFill="1" applyAlignment="1">
      <alignment vertical="center" wrapText="1"/>
    </xf>
    <xf numFmtId="0" fontId="10" fillId="2" borderId="0" xfId="5" applyFont="1" applyFill="1" applyAlignment="1">
      <alignment vertical="center" wrapText="1"/>
    </xf>
    <xf numFmtId="164" fontId="10" fillId="0" borderId="0" xfId="5" applyNumberFormat="1" applyFont="1"/>
    <xf numFmtId="165" fontId="10" fillId="4" borderId="0" xfId="7" applyNumberFormat="1" applyFont="1" applyFill="1" applyAlignment="1">
      <alignment horizontal="right" vertical="center" wrapText="1"/>
    </xf>
    <xf numFmtId="0" fontId="10" fillId="11" borderId="0" xfId="5" applyFont="1" applyFill="1" applyAlignment="1">
      <alignment horizontal="right" vertical="center" wrapText="1"/>
    </xf>
    <xf numFmtId="0" fontId="10" fillId="2" borderId="0" xfId="5" applyFont="1" applyFill="1" applyAlignment="1">
      <alignment vertical="center"/>
    </xf>
    <xf numFmtId="0" fontId="11" fillId="0" borderId="0" xfId="5" applyFont="1" applyAlignment="1">
      <alignment wrapText="1"/>
    </xf>
    <xf numFmtId="0" fontId="10" fillId="0" borderId="0" xfId="3" applyFont="1" applyAlignment="1">
      <alignment vertical="top" wrapText="1"/>
    </xf>
    <xf numFmtId="0" fontId="10" fillId="2" borderId="0" xfId="3" applyFont="1" applyFill="1" applyAlignment="1">
      <alignment vertical="top" wrapText="1"/>
    </xf>
    <xf numFmtId="0" fontId="10" fillId="3" borderId="0" xfId="3" applyFont="1" applyFill="1" applyAlignment="1">
      <alignment vertical="top" wrapText="1"/>
    </xf>
    <xf numFmtId="164" fontId="10" fillId="4" borderId="0" xfId="3" applyNumberFormat="1" applyFont="1" applyFill="1" applyAlignment="1">
      <alignment horizontal="right" vertical="top" wrapText="1"/>
    </xf>
    <xf numFmtId="0" fontId="10" fillId="0" borderId="0" xfId="3" applyFont="1" applyAlignment="1">
      <alignment horizontal="center" vertical="top" wrapText="1"/>
    </xf>
    <xf numFmtId="0" fontId="10" fillId="2" borderId="0" xfId="3" applyFont="1" applyFill="1" applyAlignment="1">
      <alignment horizontal="center" vertical="top" wrapText="1"/>
    </xf>
    <xf numFmtId="3" fontId="10" fillId="4" borderId="0" xfId="3" applyNumberFormat="1" applyFont="1" applyFill="1" applyAlignment="1">
      <alignment wrapText="1"/>
    </xf>
    <xf numFmtId="164" fontId="10" fillId="4" borderId="0" xfId="3" applyNumberFormat="1" applyFont="1" applyFill="1" applyAlignment="1">
      <alignment horizontal="center" vertical="top"/>
    </xf>
    <xf numFmtId="0" fontId="19" fillId="0" borderId="0" xfId="3" applyFont="1" applyAlignment="1"/>
    <xf numFmtId="0" fontId="10" fillId="0" borderId="0" xfId="3" applyFont="1" applyAlignment="1"/>
    <xf numFmtId="165" fontId="10" fillId="4" borderId="0" xfId="1" applyNumberFormat="1" applyFont="1" applyFill="1" applyAlignment="1">
      <alignment horizontal="right" vertical="center" wrapText="1"/>
    </xf>
    <xf numFmtId="0" fontId="21" fillId="0" borderId="0" xfId="8" applyFont="1"/>
    <xf numFmtId="0" fontId="15" fillId="3" borderId="0" xfId="8" applyFont="1" applyFill="1" applyBorder="1"/>
    <xf numFmtId="0" fontId="23" fillId="0" borderId="0" xfId="8" applyFont="1"/>
    <xf numFmtId="0" fontId="15" fillId="2" borderId="0" xfId="8" applyFont="1" applyFill="1" applyBorder="1" applyAlignment="1">
      <alignment horizontal="center" vertical="center" wrapText="1"/>
    </xf>
    <xf numFmtId="0" fontId="15" fillId="3" borderId="0" xfId="8" applyFont="1" applyFill="1" applyBorder="1" applyAlignment="1">
      <alignment horizontal="left" vertical="center" wrapText="1"/>
    </xf>
    <xf numFmtId="0" fontId="15" fillId="0" borderId="0" xfId="8" applyFont="1" applyBorder="1" applyAlignment="1">
      <alignment horizontal="center"/>
    </xf>
    <xf numFmtId="0" fontId="15" fillId="0" borderId="0" xfId="8" applyFont="1" applyBorder="1" applyAlignment="1">
      <alignment horizontal="right"/>
    </xf>
    <xf numFmtId="0" fontId="15" fillId="3" borderId="0" xfId="8" applyFont="1" applyFill="1" applyBorder="1" applyAlignment="1">
      <alignment horizontal="center" vertical="center" wrapText="1"/>
    </xf>
    <xf numFmtId="0" fontId="15" fillId="0" borderId="0" xfId="8" applyFont="1"/>
    <xf numFmtId="0" fontId="15" fillId="2" borderId="0" xfId="8" applyFont="1" applyFill="1" applyBorder="1"/>
    <xf numFmtId="0" fontId="15" fillId="2" borderId="0" xfId="8" applyFont="1" applyFill="1" applyBorder="1" applyAlignment="1">
      <alignment horizontal="center" vertical="center"/>
    </xf>
    <xf numFmtId="0" fontId="15" fillId="0" borderId="0" xfId="0" applyFont="1"/>
    <xf numFmtId="0" fontId="15" fillId="0" borderId="0" xfId="8" applyFont="1" applyBorder="1"/>
    <xf numFmtId="0" fontId="23" fillId="0" borderId="0" xfId="8" applyFont="1" applyAlignment="1">
      <alignment vertical="center"/>
    </xf>
    <xf numFmtId="166" fontId="15" fillId="4" borderId="0" xfId="8" applyNumberFormat="1" applyFont="1" applyFill="1" applyBorder="1" applyAlignment="1">
      <alignment horizontal="right"/>
    </xf>
    <xf numFmtId="0" fontId="15" fillId="4" borderId="0" xfId="8" applyFont="1" applyFill="1" applyBorder="1" applyAlignment="1">
      <alignment horizontal="center" vertical="center"/>
    </xf>
    <xf numFmtId="0" fontId="15" fillId="4" borderId="0" xfId="8" applyFont="1" applyFill="1" applyBorder="1" applyAlignment="1">
      <alignment horizontal="right" vertical="center"/>
    </xf>
    <xf numFmtId="0" fontId="15" fillId="4" borderId="0" xfId="8" applyFont="1" applyFill="1" applyBorder="1" applyAlignment="1">
      <alignment horizontal="right" vertical="center" wrapText="1"/>
    </xf>
    <xf numFmtId="0" fontId="15" fillId="5" borderId="0" xfId="8" applyFont="1" applyFill="1" applyBorder="1" applyAlignment="1">
      <alignment horizontal="right" vertical="center"/>
    </xf>
    <xf numFmtId="0" fontId="15" fillId="5" borderId="0" xfId="8" applyFont="1" applyFill="1" applyBorder="1" applyAlignment="1">
      <alignment horizontal="right" vertical="center" wrapText="1"/>
    </xf>
    <xf numFmtId="0" fontId="15" fillId="5" borderId="0" xfId="8" applyFont="1" applyFill="1" applyBorder="1" applyAlignment="1">
      <alignment horizontal="center" vertical="center" wrapText="1"/>
    </xf>
    <xf numFmtId="3" fontId="15" fillId="4" borderId="0" xfId="8" applyNumberFormat="1" applyFont="1" applyFill="1" applyBorder="1" applyAlignment="1">
      <alignment horizontal="right" vertical="center"/>
    </xf>
    <xf numFmtId="166" fontId="15" fillId="4" borderId="0" xfId="8" applyNumberFormat="1" applyFont="1" applyFill="1" applyBorder="1" applyAlignment="1">
      <alignment horizontal="right" vertical="center"/>
    </xf>
    <xf numFmtId="0" fontId="15" fillId="2" borderId="0" xfId="8" applyFont="1" applyFill="1" applyBorder="1" applyAlignment="1">
      <alignment vertical="center"/>
    </xf>
    <xf numFmtId="0" fontId="15" fillId="3" borderId="0" xfId="8" applyFont="1" applyFill="1" applyBorder="1" applyAlignment="1">
      <alignment vertical="center"/>
    </xf>
    <xf numFmtId="3" fontId="15" fillId="4" borderId="0" xfId="8" applyNumberFormat="1" applyFont="1" applyFill="1" applyBorder="1" applyAlignment="1">
      <alignment horizontal="center" vertical="center"/>
    </xf>
    <xf numFmtId="0" fontId="15" fillId="4" borderId="0" xfId="8" applyFont="1" applyFill="1" applyBorder="1" applyAlignment="1">
      <alignment vertical="center"/>
    </xf>
    <xf numFmtId="0" fontId="15" fillId="3" borderId="0" xfId="8" applyFont="1" applyFill="1" applyBorder="1" applyAlignment="1">
      <alignment vertical="center" wrapText="1"/>
    </xf>
    <xf numFmtId="0" fontId="15" fillId="0" borderId="0" xfId="8" applyFont="1" applyAlignment="1">
      <alignment vertical="center" wrapText="1"/>
    </xf>
    <xf numFmtId="0" fontId="15" fillId="0" borderId="0" xfId="8" applyFont="1" applyAlignment="1">
      <alignment vertical="center"/>
    </xf>
    <xf numFmtId="165" fontId="15" fillId="4" borderId="0" xfId="1" applyNumberFormat="1" applyFont="1" applyFill="1" applyBorder="1" applyAlignment="1">
      <alignment horizontal="right"/>
    </xf>
    <xf numFmtId="165" fontId="15" fillId="4" borderId="0" xfId="1" applyNumberFormat="1" applyFont="1" applyFill="1" applyBorder="1" applyAlignment="1">
      <alignment horizontal="center" vertical="center"/>
    </xf>
    <xf numFmtId="166" fontId="15" fillId="4" borderId="0" xfId="8" applyNumberFormat="1" applyFont="1" applyFill="1" applyBorder="1" applyAlignment="1">
      <alignment horizontal="center" vertical="center"/>
    </xf>
    <xf numFmtId="0" fontId="15" fillId="3" borderId="0" xfId="8" applyFont="1" applyFill="1" applyBorder="1" applyAlignment="1">
      <alignment horizontal="center" vertical="center"/>
    </xf>
    <xf numFmtId="168" fontId="15" fillId="4" borderId="0" xfId="8" applyNumberFormat="1" applyFont="1" applyFill="1" applyBorder="1" applyAlignment="1">
      <alignment horizontal="right" vertical="center"/>
    </xf>
    <xf numFmtId="168" fontId="15" fillId="4" borderId="0" xfId="8" applyNumberFormat="1" applyFont="1" applyFill="1" applyBorder="1" applyAlignment="1">
      <alignment horizontal="right"/>
    </xf>
    <xf numFmtId="0" fontId="22" fillId="0" borderId="0" xfId="8" applyFont="1" applyAlignment="1">
      <alignment vertical="center" wrapText="1"/>
    </xf>
    <xf numFmtId="168" fontId="15" fillId="4" borderId="0" xfId="8" applyNumberFormat="1" applyFont="1" applyFill="1" applyBorder="1" applyAlignment="1">
      <alignment horizontal="right" vertical="center" wrapText="1"/>
    </xf>
    <xf numFmtId="168" fontId="15" fillId="4" borderId="0" xfId="8" applyNumberFormat="1" applyFont="1" applyFill="1" applyBorder="1" applyAlignment="1">
      <alignment horizontal="center" vertical="center"/>
    </xf>
    <xf numFmtId="0" fontId="15" fillId="2" borderId="0" xfId="8" applyFont="1" applyFill="1" applyBorder="1" applyAlignment="1">
      <alignment horizontal="right" vertical="center" wrapText="1"/>
    </xf>
    <xf numFmtId="0" fontId="15" fillId="2" borderId="0" xfId="8" applyFont="1" applyFill="1" applyBorder="1" applyAlignment="1">
      <alignment horizontal="right" vertical="center"/>
    </xf>
    <xf numFmtId="0" fontId="15" fillId="13" borderId="0" xfId="0" applyFont="1" applyFill="1" applyAlignment="1">
      <alignment vertical="center" wrapText="1"/>
    </xf>
    <xf numFmtId="2" fontId="15" fillId="5" borderId="17" xfId="8" applyNumberFormat="1" applyFont="1" applyFill="1" applyBorder="1" applyAlignment="1">
      <alignment horizontal="center" vertical="center" wrapText="1"/>
    </xf>
    <xf numFmtId="2" fontId="15" fillId="5" borderId="18" xfId="8" applyNumberFormat="1" applyFont="1" applyFill="1" applyBorder="1" applyAlignment="1">
      <alignment horizontal="center" vertical="center" wrapText="1"/>
    </xf>
    <xf numFmtId="0" fontId="15" fillId="0" borderId="0" xfId="8" applyFont="1" applyFill="1" applyBorder="1" applyAlignment="1">
      <alignment vertical="center"/>
    </xf>
    <xf numFmtId="2" fontId="15" fillId="0" borderId="0" xfId="8" applyNumberFormat="1" applyFont="1" applyFill="1" applyBorder="1" applyAlignment="1">
      <alignment horizontal="center" vertical="center"/>
    </xf>
    <xf numFmtId="2" fontId="15" fillId="0" borderId="15" xfId="8" applyNumberFormat="1" applyFont="1" applyFill="1" applyBorder="1" applyAlignment="1">
      <alignment horizontal="center" vertical="center" wrapText="1"/>
    </xf>
    <xf numFmtId="2" fontId="15" fillId="0" borderId="18" xfId="8" applyNumberFormat="1" applyFont="1" applyFill="1" applyBorder="1" applyAlignment="1">
      <alignment horizontal="center" vertical="center" wrapText="1"/>
    </xf>
    <xf numFmtId="2" fontId="15" fillId="5" borderId="0" xfId="8" applyNumberFormat="1" applyFont="1" applyFill="1" applyBorder="1" applyAlignment="1">
      <alignment horizontal="center" vertical="center" wrapText="1"/>
    </xf>
    <xf numFmtId="169" fontId="15" fillId="4" borderId="29" xfId="8" applyNumberFormat="1" applyFont="1" applyFill="1" applyBorder="1" applyAlignment="1">
      <alignment horizontal="center" vertical="center"/>
    </xf>
    <xf numFmtId="1" fontId="15" fillId="4" borderId="15" xfId="8" applyNumberFormat="1" applyFont="1" applyFill="1" applyBorder="1" applyAlignment="1">
      <alignment horizontal="center" vertical="center"/>
    </xf>
    <xf numFmtId="169" fontId="15" fillId="4" borderId="30" xfId="8" applyNumberFormat="1" applyFont="1" applyFill="1" applyBorder="1" applyAlignment="1">
      <alignment horizontal="center" vertical="center"/>
    </xf>
    <xf numFmtId="0" fontId="15" fillId="0" borderId="0" xfId="8" applyFont="1" applyFill="1"/>
    <xf numFmtId="0" fontId="10" fillId="18" borderId="11" xfId="8" applyFont="1" applyFill="1" applyBorder="1" applyAlignment="1">
      <alignment horizontal="center" vertical="center" wrapText="1"/>
    </xf>
    <xf numFmtId="0" fontId="10" fillId="18" borderId="20" xfId="8" applyFont="1" applyFill="1" applyBorder="1" applyAlignment="1">
      <alignment horizontal="center" vertical="center" wrapText="1"/>
    </xf>
    <xf numFmtId="0" fontId="15" fillId="0" borderId="0" xfId="8" applyFont="1" applyFill="1" applyBorder="1"/>
    <xf numFmtId="0" fontId="15" fillId="0" borderId="0" xfId="8" applyFont="1" applyFill="1" applyBorder="1" applyAlignment="1">
      <alignment vertical="center" wrapText="1"/>
    </xf>
    <xf numFmtId="0" fontId="24" fillId="0" borderId="0" xfId="8" applyFont="1" applyFill="1" applyBorder="1" applyAlignment="1">
      <alignment horizontal="center" vertical="center" wrapText="1"/>
    </xf>
    <xf numFmtId="0" fontId="9" fillId="0" borderId="0" xfId="8" applyFont="1" applyBorder="1" applyAlignment="1">
      <alignment vertical="center" wrapText="1"/>
    </xf>
    <xf numFmtId="0" fontId="9" fillId="0" borderId="0" xfId="8" applyFont="1" applyFill="1" applyBorder="1" applyAlignment="1">
      <alignment vertical="center"/>
    </xf>
    <xf numFmtId="0" fontId="15" fillId="2" borderId="11" xfId="8" applyFont="1" applyFill="1" applyBorder="1" applyAlignment="1">
      <alignment vertical="center" wrapText="1"/>
    </xf>
    <xf numFmtId="0" fontId="15" fillId="0" borderId="0" xfId="8" applyFont="1" applyFill="1" applyBorder="1" applyAlignment="1">
      <alignment wrapText="1"/>
    </xf>
    <xf numFmtId="0" fontId="10" fillId="0" borderId="0" xfId="8" applyFont="1" applyFill="1" applyBorder="1" applyAlignment="1">
      <alignment horizontal="center" vertical="center" wrapText="1"/>
    </xf>
    <xf numFmtId="169" fontId="15" fillId="0" borderId="0" xfId="8" applyNumberFormat="1" applyFont="1" applyFill="1" applyBorder="1" applyAlignment="1">
      <alignment vertical="center"/>
    </xf>
    <xf numFmtId="0" fontId="24" fillId="3" borderId="17" xfId="8" applyFont="1" applyFill="1" applyBorder="1" applyAlignment="1">
      <alignment horizontal="center" vertical="center" wrapText="1"/>
    </xf>
    <xf numFmtId="0" fontId="24" fillId="3" borderId="0" xfId="8" applyFont="1" applyFill="1" applyBorder="1" applyAlignment="1">
      <alignment horizontal="center" vertical="center" wrapText="1"/>
    </xf>
    <xf numFmtId="0" fontId="24" fillId="3" borderId="16" xfId="8" applyFont="1" applyFill="1" applyBorder="1" applyAlignment="1">
      <alignment horizontal="center" vertical="center" wrapText="1"/>
    </xf>
    <xf numFmtId="0" fontId="24" fillId="3" borderId="18" xfId="8" applyFont="1" applyFill="1" applyBorder="1" applyAlignment="1">
      <alignment horizontal="center" vertical="center" wrapText="1"/>
    </xf>
    <xf numFmtId="0" fontId="24" fillId="3" borderId="19" xfId="8" applyFont="1" applyFill="1" applyBorder="1" applyAlignment="1">
      <alignment horizontal="center" vertical="center" wrapText="1"/>
    </xf>
    <xf numFmtId="0" fontId="15" fillId="2" borderId="11" xfId="8" applyFont="1" applyFill="1" applyBorder="1" applyAlignment="1">
      <alignment horizontal="center" vertical="center" wrapText="1"/>
    </xf>
    <xf numFmtId="169" fontId="20" fillId="0" borderId="0" xfId="8" applyNumberFormat="1" applyFont="1" applyFill="1" applyBorder="1" applyAlignment="1">
      <alignment vertical="center"/>
    </xf>
    <xf numFmtId="0" fontId="28" fillId="0" borderId="0" xfId="8" applyFont="1"/>
    <xf numFmtId="0" fontId="21" fillId="0" borderId="0" xfId="8" applyFont="1" applyFill="1"/>
    <xf numFmtId="0" fontId="21" fillId="0" borderId="0" xfId="8" applyFont="1" applyFill="1" applyBorder="1" applyAlignment="1"/>
    <xf numFmtId="1" fontId="21" fillId="0" borderId="0" xfId="8" applyNumberFormat="1" applyFont="1"/>
    <xf numFmtId="0" fontId="10" fillId="15" borderId="11" xfId="8" applyFont="1" applyFill="1" applyBorder="1" applyAlignment="1">
      <alignment horizontal="center" vertical="center" wrapText="1"/>
    </xf>
    <xf numFmtId="0" fontId="10" fillId="4" borderId="18" xfId="8" applyFont="1" applyFill="1" applyBorder="1" applyAlignment="1">
      <alignment horizontal="center" vertical="center"/>
    </xf>
    <xf numFmtId="169" fontId="10" fillId="4" borderId="19" xfId="9" applyNumberFormat="1" applyFont="1" applyFill="1" applyBorder="1" applyAlignment="1">
      <alignment horizontal="center" vertical="center"/>
    </xf>
    <xf numFmtId="1" fontId="20" fillId="4" borderId="18" xfId="8" applyNumberFormat="1" applyFont="1" applyFill="1" applyBorder="1" applyAlignment="1">
      <alignment horizontal="center" vertical="center"/>
    </xf>
    <xf numFmtId="0" fontId="10" fillId="15" borderId="20" xfId="8" applyFont="1" applyFill="1" applyBorder="1" applyAlignment="1">
      <alignment horizontal="center" vertical="center" wrapText="1"/>
    </xf>
    <xf numFmtId="0" fontId="10" fillId="4" borderId="22" xfId="8" applyFont="1" applyFill="1" applyBorder="1" applyAlignment="1">
      <alignment horizontal="center" vertical="center"/>
    </xf>
    <xf numFmtId="1" fontId="20" fillId="4" borderId="22" xfId="8" applyNumberFormat="1" applyFont="1" applyFill="1" applyBorder="1" applyAlignment="1">
      <alignment horizontal="center" vertical="center"/>
    </xf>
    <xf numFmtId="44" fontId="21" fillId="0" borderId="0" xfId="10" applyFont="1" applyFill="1" applyBorder="1" applyAlignment="1"/>
    <xf numFmtId="0" fontId="10" fillId="0" borderId="0" xfId="8" applyFont="1" applyFill="1" applyBorder="1" applyAlignment="1">
      <alignment vertical="center"/>
    </xf>
    <xf numFmtId="0" fontId="20" fillId="0" borderId="0" xfId="8" applyFont="1" applyFill="1" applyBorder="1" applyAlignment="1">
      <alignment vertical="center"/>
    </xf>
    <xf numFmtId="44" fontId="10" fillId="0" borderId="0" xfId="10" applyFont="1" applyFill="1" applyBorder="1" applyAlignment="1">
      <alignment vertical="center"/>
    </xf>
    <xf numFmtId="0" fontId="10" fillId="0" borderId="0" xfId="8" applyFont="1" applyFill="1" applyBorder="1" applyAlignment="1">
      <alignment horizontal="center" vertical="center"/>
    </xf>
    <xf numFmtId="1" fontId="20" fillId="0" borderId="0" xfId="8" applyNumberFormat="1" applyFont="1" applyFill="1" applyBorder="1" applyAlignment="1">
      <alignment horizontal="center" vertical="center"/>
    </xf>
    <xf numFmtId="0" fontId="19" fillId="0" borderId="0" xfId="8" applyFont="1" applyFill="1" applyBorder="1" applyAlignment="1"/>
    <xf numFmtId="169" fontId="20" fillId="4" borderId="41" xfId="8" applyNumberFormat="1" applyFont="1" applyFill="1" applyBorder="1" applyAlignment="1">
      <alignment horizontal="center" vertical="center"/>
    </xf>
    <xf numFmtId="169" fontId="20" fillId="4" borderId="46" xfId="8" applyNumberFormat="1" applyFont="1" applyFill="1" applyBorder="1" applyAlignment="1">
      <alignment horizontal="center" vertical="center"/>
    </xf>
    <xf numFmtId="165" fontId="10" fillId="4" borderId="17" xfId="1" applyNumberFormat="1" applyFont="1" applyFill="1" applyBorder="1" applyAlignment="1">
      <alignment horizontal="center" vertical="center"/>
    </xf>
    <xf numFmtId="165" fontId="20" fillId="4" borderId="17" xfId="1" applyNumberFormat="1" applyFont="1" applyFill="1" applyBorder="1" applyAlignment="1">
      <alignment horizontal="center" vertical="center"/>
    </xf>
    <xf numFmtId="165" fontId="10" fillId="4" borderId="21" xfId="1" applyNumberFormat="1" applyFont="1" applyFill="1" applyBorder="1" applyAlignment="1">
      <alignment horizontal="center" vertical="center"/>
    </xf>
    <xf numFmtId="166" fontId="10" fillId="4" borderId="18" xfId="9" applyNumberFormat="1" applyFont="1" applyFill="1" applyBorder="1" applyAlignment="1">
      <alignment horizontal="center" vertical="center"/>
    </xf>
    <xf numFmtId="166" fontId="10" fillId="4" borderId="23" xfId="9" applyNumberFormat="1" applyFont="1" applyFill="1" applyBorder="1" applyAlignment="1">
      <alignment horizontal="center" vertical="center"/>
    </xf>
    <xf numFmtId="0" fontId="11" fillId="0" borderId="0" xfId="8" applyFont="1" applyBorder="1" applyAlignment="1">
      <alignment vertical="center"/>
    </xf>
    <xf numFmtId="0" fontId="19" fillId="0" borderId="0" xfId="8" applyFont="1" applyBorder="1" applyAlignment="1">
      <alignment vertical="center"/>
    </xf>
    <xf numFmtId="0" fontId="21" fillId="0" borderId="0" xfId="8" applyFont="1" applyAlignment="1">
      <alignment vertical="center"/>
    </xf>
    <xf numFmtId="0" fontId="9" fillId="0" borderId="0" xfId="8" applyFont="1" applyBorder="1" applyAlignment="1">
      <alignment vertical="center"/>
    </xf>
    <xf numFmtId="0" fontId="10" fillId="2" borderId="0" xfId="8" applyFont="1" applyFill="1" applyBorder="1" applyAlignment="1">
      <alignment horizontal="center" vertical="center" wrapText="1"/>
    </xf>
    <xf numFmtId="165" fontId="15" fillId="4" borderId="15" xfId="1" applyNumberFormat="1" applyFont="1" applyFill="1" applyBorder="1" applyAlignment="1">
      <alignment horizontal="right" vertical="center"/>
    </xf>
    <xf numFmtId="165" fontId="15" fillId="4" borderId="31" xfId="1" applyNumberFormat="1" applyFont="1" applyFill="1" applyBorder="1" applyAlignment="1">
      <alignment horizontal="right" vertical="center"/>
    </xf>
    <xf numFmtId="166" fontId="15" fillId="4" borderId="15" xfId="8" applyNumberFormat="1" applyFont="1" applyFill="1" applyBorder="1" applyAlignment="1">
      <alignment vertical="center"/>
    </xf>
    <xf numFmtId="166" fontId="15" fillId="4" borderId="18" xfId="8" applyNumberFormat="1" applyFont="1" applyFill="1" applyBorder="1" applyAlignment="1">
      <alignment vertical="center"/>
    </xf>
    <xf numFmtId="166" fontId="15" fillId="4" borderId="31" xfId="8" applyNumberFormat="1" applyFont="1" applyFill="1" applyBorder="1" applyAlignment="1">
      <alignment vertical="center"/>
    </xf>
    <xf numFmtId="2" fontId="15" fillId="5" borderId="0" xfId="8" applyNumberFormat="1" applyFont="1" applyFill="1" applyBorder="1" applyAlignment="1">
      <alignment horizontal="right" vertical="center" wrapText="1"/>
    </xf>
    <xf numFmtId="0" fontId="20" fillId="2" borderId="0" xfId="3" applyFont="1" applyFill="1" applyBorder="1" applyAlignment="1">
      <alignment horizontal="left" vertical="center" wrapText="1"/>
    </xf>
    <xf numFmtId="0" fontId="20" fillId="2" borderId="0" xfId="3" applyFont="1" applyFill="1" applyBorder="1" applyAlignment="1">
      <alignment horizontal="center" vertical="center" wrapText="1"/>
    </xf>
    <xf numFmtId="0" fontId="20" fillId="3" borderId="0" xfId="3" applyFont="1" applyFill="1" applyBorder="1" applyAlignment="1">
      <alignment horizontal="left" vertical="center" wrapText="1"/>
    </xf>
    <xf numFmtId="165" fontId="10" fillId="10" borderId="0" xfId="1" applyNumberFormat="1" applyFont="1" applyFill="1" applyBorder="1" applyAlignment="1">
      <alignment horizontal="right" vertical="center" wrapText="1"/>
    </xf>
    <xf numFmtId="165" fontId="20" fillId="7" borderId="0" xfId="1" applyNumberFormat="1" applyFont="1" applyFill="1" applyBorder="1" applyAlignment="1">
      <alignment horizontal="right" vertical="center" wrapText="1"/>
    </xf>
    <xf numFmtId="0" fontId="29" fillId="0" borderId="0" xfId="3" applyFont="1"/>
    <xf numFmtId="0" fontId="26" fillId="0" borderId="0" xfId="8" applyFont="1" applyAlignment="1"/>
    <xf numFmtId="0" fontId="11" fillId="0" borderId="0" xfId="8" applyFont="1" applyFill="1" applyBorder="1" applyAlignment="1">
      <alignment vertical="center" wrapText="1"/>
    </xf>
    <xf numFmtId="0" fontId="11" fillId="0" borderId="0" xfId="8" applyFont="1" applyFill="1" applyBorder="1" applyAlignment="1">
      <alignment vertical="center"/>
    </xf>
    <xf numFmtId="166" fontId="20" fillId="4" borderId="35" xfId="8" applyNumberFormat="1" applyFont="1" applyFill="1" applyBorder="1" applyAlignment="1">
      <alignment vertical="center"/>
    </xf>
    <xf numFmtId="166" fontId="20" fillId="4" borderId="44" xfId="8" applyNumberFormat="1" applyFont="1" applyFill="1" applyBorder="1" applyAlignment="1">
      <alignment vertical="center"/>
    </xf>
    <xf numFmtId="166" fontId="20" fillId="4" borderId="13" xfId="8" applyNumberFormat="1" applyFont="1" applyFill="1" applyBorder="1" applyAlignment="1">
      <alignment vertical="center"/>
    </xf>
    <xf numFmtId="166" fontId="15" fillId="4" borderId="22" xfId="8" applyNumberFormat="1" applyFont="1" applyFill="1" applyBorder="1" applyAlignment="1">
      <alignment vertical="center"/>
    </xf>
    <xf numFmtId="166" fontId="20" fillId="4" borderId="38" xfId="8" applyNumberFormat="1" applyFont="1" applyFill="1" applyBorder="1" applyAlignment="1">
      <alignment vertical="center"/>
    </xf>
    <xf numFmtId="166" fontId="20" fillId="4" borderId="49" xfId="8" applyNumberFormat="1" applyFont="1" applyFill="1" applyBorder="1" applyAlignment="1">
      <alignment vertical="center"/>
    </xf>
    <xf numFmtId="166" fontId="20" fillId="4" borderId="32" xfId="8" applyNumberFormat="1" applyFont="1" applyFill="1" applyBorder="1" applyAlignment="1">
      <alignment vertical="center"/>
    </xf>
    <xf numFmtId="0" fontId="11" fillId="0" borderId="0" xfId="8" applyFont="1" applyBorder="1" applyAlignment="1">
      <alignment vertical="center" wrapText="1"/>
    </xf>
    <xf numFmtId="165" fontId="20" fillId="4" borderId="42" xfId="1" applyNumberFormat="1" applyFont="1" applyFill="1" applyBorder="1" applyAlignment="1">
      <alignment horizontal="right" vertical="center"/>
    </xf>
    <xf numFmtId="165" fontId="20" fillId="4" borderId="43" xfId="1" applyNumberFormat="1" applyFont="1" applyFill="1" applyBorder="1" applyAlignment="1">
      <alignment horizontal="right" vertical="center"/>
    </xf>
    <xf numFmtId="165" fontId="10" fillId="4" borderId="43" xfId="1" applyNumberFormat="1" applyFont="1" applyFill="1" applyBorder="1" applyAlignment="1">
      <alignment horizontal="right" vertical="center"/>
    </xf>
    <xf numFmtId="165" fontId="20" fillId="4" borderId="47" xfId="1" applyNumberFormat="1" applyFont="1" applyFill="1" applyBorder="1" applyAlignment="1">
      <alignment horizontal="right" vertical="center"/>
    </xf>
    <xf numFmtId="165" fontId="10" fillId="4" borderId="48" xfId="1" applyNumberFormat="1" applyFont="1" applyFill="1" applyBorder="1" applyAlignment="1">
      <alignment horizontal="right" vertical="center"/>
    </xf>
    <xf numFmtId="166" fontId="20" fillId="4" borderId="35" xfId="8" applyNumberFormat="1" applyFont="1" applyFill="1" applyBorder="1" applyAlignment="1">
      <alignment horizontal="right" vertical="center"/>
    </xf>
    <xf numFmtId="166" fontId="15" fillId="4" borderId="15" xfId="8" applyNumberFormat="1" applyFont="1" applyFill="1" applyBorder="1" applyAlignment="1">
      <alignment horizontal="right" vertical="center"/>
    </xf>
    <xf numFmtId="166" fontId="15" fillId="4" borderId="18" xfId="8" applyNumberFormat="1" applyFont="1" applyFill="1" applyBorder="1" applyAlignment="1">
      <alignment horizontal="right" vertical="center"/>
    </xf>
    <xf numFmtId="166" fontId="15" fillId="4" borderId="19" xfId="8" applyNumberFormat="1" applyFont="1" applyFill="1" applyBorder="1" applyAlignment="1">
      <alignment horizontal="right" vertical="center"/>
    </xf>
    <xf numFmtId="166" fontId="10" fillId="4" borderId="15" xfId="8" applyNumberFormat="1" applyFont="1" applyFill="1" applyBorder="1" applyAlignment="1">
      <alignment horizontal="right" vertical="center"/>
    </xf>
    <xf numFmtId="166" fontId="10" fillId="4" borderId="18" xfId="8" applyNumberFormat="1" applyFont="1" applyFill="1" applyBorder="1" applyAlignment="1">
      <alignment horizontal="right" vertical="center"/>
    </xf>
    <xf numFmtId="166" fontId="10" fillId="4" borderId="19" xfId="8" applyNumberFormat="1" applyFont="1" applyFill="1" applyBorder="1" applyAlignment="1">
      <alignment horizontal="right" vertical="center"/>
    </xf>
    <xf numFmtId="166" fontId="15" fillId="4" borderId="17" xfId="8" applyNumberFormat="1" applyFont="1" applyFill="1" applyBorder="1" applyAlignment="1">
      <alignment horizontal="right" vertical="center"/>
    </xf>
    <xf numFmtId="166" fontId="10" fillId="4" borderId="17" xfId="8" applyNumberFormat="1" applyFont="1" applyFill="1" applyBorder="1" applyAlignment="1">
      <alignment horizontal="right" vertical="center"/>
    </xf>
    <xf numFmtId="166" fontId="15" fillId="4" borderId="36" xfId="8" applyNumberFormat="1" applyFont="1" applyFill="1" applyBorder="1" applyAlignment="1">
      <alignment horizontal="right" vertical="center"/>
    </xf>
    <xf numFmtId="166" fontId="15" fillId="4" borderId="37" xfId="8" applyNumberFormat="1" applyFont="1" applyFill="1" applyBorder="1" applyAlignment="1">
      <alignment horizontal="right" vertical="center"/>
    </xf>
    <xf numFmtId="166" fontId="20" fillId="4" borderId="38" xfId="8" applyNumberFormat="1" applyFont="1" applyFill="1" applyBorder="1" applyAlignment="1">
      <alignment horizontal="right" vertical="center"/>
    </xf>
    <xf numFmtId="166" fontId="15" fillId="4" borderId="22" xfId="8" applyNumberFormat="1" applyFont="1" applyFill="1" applyBorder="1" applyAlignment="1">
      <alignment horizontal="right" vertical="center"/>
    </xf>
    <xf numFmtId="166" fontId="15" fillId="4" borderId="39" xfId="8" applyNumberFormat="1" applyFont="1" applyFill="1" applyBorder="1" applyAlignment="1">
      <alignment horizontal="right" vertical="center"/>
    </xf>
    <xf numFmtId="0" fontId="9" fillId="0" borderId="14" xfId="8" applyFont="1" applyBorder="1" applyAlignment="1">
      <alignment vertical="center"/>
    </xf>
    <xf numFmtId="0" fontId="34" fillId="0" borderId="0" xfId="11" applyFont="1"/>
    <xf numFmtId="0" fontId="22" fillId="0" borderId="0" xfId="11" applyFont="1" applyAlignment="1">
      <alignment wrapText="1"/>
    </xf>
    <xf numFmtId="0" fontId="10" fillId="2" borderId="0" xfId="11" applyFont="1" applyFill="1" applyAlignment="1">
      <alignment vertical="center" wrapText="1"/>
    </xf>
    <xf numFmtId="169" fontId="10" fillId="2" borderId="0" xfId="11" applyNumberFormat="1" applyFont="1" applyFill="1" applyAlignment="1">
      <alignment vertical="center" wrapText="1"/>
    </xf>
    <xf numFmtId="0" fontId="24" fillId="0" borderId="0" xfId="11" applyFont="1"/>
    <xf numFmtId="0" fontId="15" fillId="0" borderId="0" xfId="11" applyFont="1"/>
    <xf numFmtId="0" fontId="24" fillId="2" borderId="0" xfId="11" applyFont="1" applyFill="1"/>
    <xf numFmtId="0" fontId="24" fillId="3" borderId="0" xfId="11" applyFont="1" applyFill="1"/>
    <xf numFmtId="0" fontId="23" fillId="0" borderId="0" xfId="11" applyFont="1"/>
    <xf numFmtId="0" fontId="20" fillId="21" borderId="0" xfId="11" applyFont="1" applyFill="1" applyBorder="1" applyAlignment="1">
      <alignment horizontal="center" vertical="center"/>
    </xf>
    <xf numFmtId="0" fontId="19" fillId="0" borderId="0" xfId="11" applyFont="1" applyBorder="1" applyAlignment="1">
      <alignment vertical="center"/>
    </xf>
    <xf numFmtId="0" fontId="10" fillId="2" borderId="0" xfId="11" applyFont="1" applyFill="1" applyAlignment="1">
      <alignment horizontal="right" vertical="center" wrapText="1"/>
    </xf>
    <xf numFmtId="0" fontId="10" fillId="3" borderId="0" xfId="11" applyFont="1" applyFill="1" applyAlignment="1">
      <alignment vertical="center" wrapText="1"/>
    </xf>
    <xf numFmtId="0" fontId="10" fillId="3" borderId="0" xfId="11" applyFont="1" applyFill="1" applyAlignment="1">
      <alignment horizontal="center" vertical="center" wrapText="1"/>
    </xf>
    <xf numFmtId="0" fontId="15" fillId="3" borderId="0" xfId="8" applyFont="1" applyFill="1" applyBorder="1" applyAlignment="1">
      <alignment horizontal="center" vertical="center"/>
    </xf>
    <xf numFmtId="0" fontId="15" fillId="5" borderId="0" xfId="8" applyFont="1" applyFill="1" applyBorder="1" applyAlignment="1">
      <alignment horizontal="center" vertical="center"/>
    </xf>
    <xf numFmtId="0" fontId="15" fillId="2" borderId="0" xfId="8" applyFont="1" applyFill="1" applyBorder="1" applyAlignment="1">
      <alignment vertical="center"/>
    </xf>
    <xf numFmtId="166" fontId="10" fillId="4" borderId="0" xfId="11" applyNumberFormat="1" applyFont="1" applyFill="1" applyAlignment="1">
      <alignment vertical="center"/>
    </xf>
    <xf numFmtId="0" fontId="11" fillId="0" borderId="0" xfId="11" applyFont="1" applyAlignment="1">
      <alignment vertical="center"/>
    </xf>
    <xf numFmtId="0" fontId="34" fillId="0" borderId="0" xfId="11" applyFont="1" applyAlignment="1">
      <alignment vertical="center"/>
    </xf>
    <xf numFmtId="0" fontId="15" fillId="2" borderId="0" xfId="11" applyFont="1" applyFill="1" applyAlignment="1">
      <alignment horizontal="center" vertical="center"/>
    </xf>
    <xf numFmtId="0" fontId="15" fillId="2" borderId="0" xfId="11" applyFont="1" applyFill="1" applyAlignment="1">
      <alignment horizontal="right" vertical="center"/>
    </xf>
    <xf numFmtId="169" fontId="10" fillId="5" borderId="0" xfId="11" applyNumberFormat="1" applyFont="1" applyFill="1" applyAlignment="1">
      <alignment horizontal="right" vertical="center" wrapText="1"/>
    </xf>
    <xf numFmtId="0" fontId="10" fillId="5" borderId="0" xfId="11" applyFont="1" applyFill="1" applyAlignment="1">
      <alignment horizontal="right" vertical="center" wrapText="1"/>
    </xf>
    <xf numFmtId="165" fontId="15" fillId="4" borderId="0" xfId="1" applyNumberFormat="1" applyFont="1" applyFill="1" applyAlignment="1">
      <alignment horizontal="right" vertical="center"/>
    </xf>
    <xf numFmtId="0" fontId="10" fillId="5" borderId="0" xfId="11" applyFont="1" applyFill="1" applyAlignment="1">
      <alignment horizontal="center" vertical="center"/>
    </xf>
    <xf numFmtId="166" fontId="15" fillId="4" borderId="0" xfId="11" applyNumberFormat="1" applyFont="1" applyFill="1" applyAlignment="1">
      <alignment vertical="center" wrapText="1"/>
    </xf>
    <xf numFmtId="166" fontId="15" fillId="4" borderId="0" xfId="11" applyNumberFormat="1" applyFont="1" applyFill="1" applyAlignment="1">
      <alignment vertical="center"/>
    </xf>
    <xf numFmtId="0" fontId="36" fillId="3" borderId="0" xfId="11" applyFont="1" applyFill="1" applyAlignment="1">
      <alignment horizontal="center" vertical="center" wrapText="1"/>
    </xf>
    <xf numFmtId="165" fontId="36" fillId="4" borderId="0" xfId="1" applyNumberFormat="1" applyFont="1" applyFill="1" applyAlignment="1">
      <alignment horizontal="right" vertical="center"/>
    </xf>
    <xf numFmtId="166" fontId="36" fillId="4" borderId="0" xfId="11" applyNumberFormat="1" applyFont="1" applyFill="1" applyAlignment="1">
      <alignment vertical="center" wrapText="1"/>
    </xf>
    <xf numFmtId="0" fontId="11" fillId="0" borderId="0" xfId="11" applyFont="1" applyBorder="1" applyAlignment="1">
      <alignment vertical="center"/>
    </xf>
    <xf numFmtId="165" fontId="20" fillId="23" borderId="0" xfId="1" applyNumberFormat="1" applyFont="1" applyFill="1" applyBorder="1" applyAlignment="1">
      <alignment horizontal="right" vertical="center"/>
    </xf>
    <xf numFmtId="166" fontId="20" fillId="23" borderId="0" xfId="11" applyNumberFormat="1" applyFont="1" applyFill="1" applyBorder="1" applyAlignment="1">
      <alignment horizontal="right" vertical="center"/>
    </xf>
    <xf numFmtId="168" fontId="20" fillId="23" borderId="0" xfId="11" applyNumberFormat="1" applyFont="1" applyFill="1" applyBorder="1" applyAlignment="1">
      <alignment horizontal="right" vertical="center"/>
    </xf>
    <xf numFmtId="0" fontId="10" fillId="24" borderId="0" xfId="11" applyFont="1" applyFill="1" applyBorder="1" applyAlignment="1">
      <alignment horizontal="center" vertical="center"/>
    </xf>
    <xf numFmtId="166" fontId="24" fillId="4" borderId="0" xfId="11" applyNumberFormat="1" applyFont="1" applyFill="1" applyAlignment="1">
      <alignment vertical="center"/>
    </xf>
    <xf numFmtId="0" fontId="24" fillId="2" borderId="0" xfId="11" applyFont="1" applyFill="1" applyAlignment="1">
      <alignment vertical="center"/>
    </xf>
    <xf numFmtId="0" fontId="10" fillId="2" borderId="0" xfId="8" applyFont="1" applyFill="1" applyBorder="1" applyAlignment="1">
      <alignment horizontal="center" vertical="center"/>
    </xf>
    <xf numFmtId="2" fontId="15" fillId="5" borderId="19" xfId="8" applyNumberFormat="1" applyFont="1" applyFill="1" applyBorder="1" applyAlignment="1">
      <alignment horizontal="center" vertical="center" wrapText="1"/>
    </xf>
    <xf numFmtId="0" fontId="15" fillId="2" borderId="54" xfId="8" applyFont="1" applyFill="1" applyBorder="1"/>
    <xf numFmtId="0" fontId="10" fillId="0" borderId="0" xfId="8" applyFont="1" applyBorder="1"/>
    <xf numFmtId="0" fontId="10" fillId="0" borderId="0" xfId="8" applyFont="1"/>
    <xf numFmtId="0" fontId="20" fillId="0" borderId="0" xfId="8" applyFont="1"/>
    <xf numFmtId="0" fontId="10" fillId="4" borderId="15" xfId="8" applyFont="1" applyFill="1" applyBorder="1" applyAlignment="1">
      <alignment horizontal="center" vertical="center"/>
    </xf>
    <xf numFmtId="0" fontId="10" fillId="4" borderId="31" xfId="8" applyFont="1" applyFill="1" applyBorder="1" applyAlignment="1">
      <alignment horizontal="center" vertical="center"/>
    </xf>
    <xf numFmtId="0" fontId="38" fillId="0" borderId="0" xfId="8" applyFont="1"/>
    <xf numFmtId="0" fontId="20" fillId="5" borderId="0" xfId="8" applyFont="1" applyFill="1" applyBorder="1" applyAlignment="1">
      <alignment horizontal="center" vertical="center" wrapText="1"/>
    </xf>
    <xf numFmtId="0" fontId="10" fillId="4" borderId="15" xfId="8" applyFont="1" applyFill="1" applyBorder="1" applyAlignment="1">
      <alignment vertical="center"/>
    </xf>
    <xf numFmtId="0" fontId="10" fillId="4" borderId="18" xfId="8" applyFont="1" applyFill="1" applyBorder="1" applyAlignment="1">
      <alignment vertical="center"/>
    </xf>
    <xf numFmtId="0" fontId="10" fillId="13" borderId="15" xfId="8" applyFont="1" applyFill="1" applyBorder="1" applyAlignment="1">
      <alignment vertical="center"/>
    </xf>
    <xf numFmtId="0" fontId="10" fillId="13" borderId="18" xfId="8" applyFont="1" applyFill="1" applyBorder="1" applyAlignment="1">
      <alignment vertical="center"/>
    </xf>
    <xf numFmtId="0" fontId="10" fillId="0" borderId="0" xfId="8" applyFont="1" applyBorder="1" applyAlignment="1">
      <alignment horizontal="left" vertical="center"/>
    </xf>
    <xf numFmtId="0" fontId="9" fillId="2" borderId="55" xfId="8" applyFont="1" applyFill="1" applyBorder="1" applyAlignment="1">
      <alignment horizontal="left" vertical="center" wrapText="1"/>
    </xf>
    <xf numFmtId="0" fontId="10" fillId="14" borderId="15" xfId="8" applyFont="1" applyFill="1" applyBorder="1" applyAlignment="1">
      <alignment horizontal="center" vertical="center"/>
    </xf>
    <xf numFmtId="0" fontId="10" fillId="14" borderId="18" xfId="8" applyFont="1" applyFill="1" applyBorder="1" applyAlignment="1">
      <alignment horizontal="center" vertical="center"/>
    </xf>
    <xf numFmtId="165" fontId="20" fillId="4" borderId="15" xfId="1" applyNumberFormat="1" applyFont="1" applyFill="1" applyBorder="1" applyAlignment="1">
      <alignment horizontal="right" vertical="center"/>
    </xf>
    <xf numFmtId="165" fontId="10" fillId="4" borderId="15" xfId="1" applyNumberFormat="1" applyFont="1" applyFill="1" applyBorder="1" applyAlignment="1">
      <alignment horizontal="right" vertical="center"/>
    </xf>
    <xf numFmtId="0" fontId="38" fillId="0" borderId="0" xfId="8" applyFont="1" applyAlignment="1">
      <alignment vertical="center"/>
    </xf>
    <xf numFmtId="0" fontId="11" fillId="0" borderId="0" xfId="8" applyFont="1" applyAlignment="1"/>
    <xf numFmtId="0" fontId="29" fillId="0" borderId="0" xfId="8" applyFont="1" applyBorder="1"/>
    <xf numFmtId="0" fontId="9" fillId="2" borderId="0" xfId="8" applyFont="1" applyFill="1" applyBorder="1" applyAlignment="1">
      <alignment horizontal="left" vertical="center" wrapText="1"/>
    </xf>
    <xf numFmtId="2" fontId="15" fillId="3" borderId="0" xfId="8" applyNumberFormat="1" applyFont="1" applyFill="1" applyBorder="1" applyAlignment="1">
      <alignment horizontal="center" vertical="center" wrapText="1"/>
    </xf>
    <xf numFmtId="0" fontId="21" fillId="2" borderId="0" xfId="8" applyFont="1" applyFill="1" applyBorder="1" applyAlignment="1">
      <alignment horizontal="center" vertical="center" wrapText="1"/>
    </xf>
    <xf numFmtId="0" fontId="10" fillId="15" borderId="0" xfId="8" applyFont="1" applyFill="1" applyBorder="1" applyAlignment="1">
      <alignment horizontal="center" vertical="center" wrapText="1"/>
    </xf>
    <xf numFmtId="165" fontId="20" fillId="4" borderId="0" xfId="1" applyNumberFormat="1" applyFont="1" applyFill="1" applyBorder="1" applyAlignment="1">
      <alignment horizontal="right" vertical="center"/>
    </xf>
    <xf numFmtId="0" fontId="10" fillId="4" borderId="0" xfId="8" applyFont="1" applyFill="1" applyBorder="1" applyAlignment="1">
      <alignment horizontal="right" vertical="center"/>
    </xf>
    <xf numFmtId="165" fontId="10" fillId="4" borderId="0" xfId="1" applyNumberFormat="1" applyFont="1" applyFill="1" applyBorder="1" applyAlignment="1">
      <alignment horizontal="right" vertical="center"/>
    </xf>
    <xf numFmtId="0" fontId="38" fillId="0" borderId="0" xfId="8" applyFont="1" applyBorder="1" applyAlignment="1">
      <alignment vertical="center"/>
    </xf>
    <xf numFmtId="0" fontId="11" fillId="0" borderId="0" xfId="8" applyFont="1" applyBorder="1" applyAlignment="1"/>
    <xf numFmtId="0" fontId="20" fillId="0" borderId="0" xfId="8" applyFont="1" applyBorder="1"/>
    <xf numFmtId="0" fontId="21" fillId="0" borderId="0" xfId="8" applyFont="1" applyBorder="1"/>
    <xf numFmtId="0" fontId="26" fillId="0" borderId="0" xfId="8" applyFont="1" applyBorder="1" applyAlignment="1"/>
    <xf numFmtId="166" fontId="20" fillId="4" borderId="0" xfId="8" applyNumberFormat="1" applyFont="1" applyFill="1" applyBorder="1" applyAlignment="1">
      <alignment horizontal="right" vertical="center"/>
    </xf>
    <xf numFmtId="166" fontId="20" fillId="4" borderId="18" xfId="8" applyNumberFormat="1" applyFont="1" applyFill="1" applyBorder="1" applyAlignment="1">
      <alignment horizontal="right" vertical="center"/>
    </xf>
    <xf numFmtId="0" fontId="9" fillId="0" borderId="0" xfId="8" applyFont="1" applyAlignment="1">
      <alignment vertical="center"/>
    </xf>
    <xf numFmtId="43" fontId="10" fillId="4" borderId="0" xfId="1" applyFont="1" applyFill="1" applyBorder="1" applyAlignment="1">
      <alignment horizontal="right" vertical="center"/>
    </xf>
    <xf numFmtId="0" fontId="20" fillId="3" borderId="0" xfId="8" applyFont="1" applyFill="1" applyBorder="1" applyAlignment="1">
      <alignment horizontal="center" vertical="center" wrapText="1"/>
    </xf>
    <xf numFmtId="0" fontId="20" fillId="14" borderId="0" xfId="8" applyFont="1" applyFill="1" applyBorder="1" applyAlignment="1">
      <alignment horizontal="center" vertical="center" wrapText="1"/>
    </xf>
    <xf numFmtId="0" fontId="10" fillId="4" borderId="0" xfId="8" applyFont="1" applyFill="1" applyBorder="1" applyAlignment="1">
      <alignment vertical="center"/>
    </xf>
    <xf numFmtId="1" fontId="10" fillId="4" borderId="0" xfId="8" applyNumberFormat="1" applyFont="1" applyFill="1" applyBorder="1" applyAlignment="1">
      <alignment horizontal="right" vertical="center"/>
    </xf>
    <xf numFmtId="0" fontId="10" fillId="0" borderId="0" xfId="8" applyFont="1" applyBorder="1" applyAlignment="1">
      <alignment vertical="center"/>
    </xf>
    <xf numFmtId="0" fontId="21" fillId="0" borderId="0" xfId="8" applyFont="1" applyAlignment="1"/>
    <xf numFmtId="0" fontId="29" fillId="0" borderId="0" xfId="8" applyFont="1" applyBorder="1" applyAlignment="1">
      <alignment horizontal="left" vertical="center"/>
    </xf>
    <xf numFmtId="165" fontId="10" fillId="4" borderId="0" xfId="1" applyNumberFormat="1" applyFont="1" applyFill="1" applyBorder="1" applyAlignment="1">
      <alignment vertical="center"/>
    </xf>
    <xf numFmtId="165" fontId="20" fillId="4" borderId="0" xfId="1" applyNumberFormat="1" applyFont="1" applyFill="1" applyBorder="1" applyAlignment="1">
      <alignment vertical="center"/>
    </xf>
    <xf numFmtId="166" fontId="20" fillId="4" borderId="0" xfId="8" applyNumberFormat="1" applyFont="1" applyFill="1" applyBorder="1" applyAlignment="1">
      <alignment vertical="center"/>
    </xf>
    <xf numFmtId="166" fontId="10" fillId="4" borderId="0" xfId="8" applyNumberFormat="1" applyFont="1" applyFill="1" applyBorder="1" applyAlignment="1">
      <alignment vertical="center"/>
    </xf>
    <xf numFmtId="1" fontId="20" fillId="12" borderId="0" xfId="8" applyNumberFormat="1" applyFont="1" applyFill="1" applyBorder="1" applyAlignment="1">
      <alignment horizontal="center" vertical="center"/>
    </xf>
    <xf numFmtId="0" fontId="10" fillId="12" borderId="0" xfId="8" applyFont="1" applyFill="1" applyBorder="1" applyAlignment="1">
      <alignment horizontal="center" vertical="center"/>
    </xf>
    <xf numFmtId="0" fontId="10" fillId="4" borderId="0" xfId="8" applyFont="1" applyFill="1" applyBorder="1" applyAlignment="1">
      <alignment horizontal="center" vertical="center"/>
    </xf>
    <xf numFmtId="166" fontId="10" fillId="4" borderId="0" xfId="8" applyNumberFormat="1" applyFont="1" applyFill="1" applyBorder="1" applyAlignment="1">
      <alignment horizontal="center" vertical="center"/>
    </xf>
    <xf numFmtId="1" fontId="20" fillId="4" borderId="0" xfId="8" applyNumberFormat="1" applyFont="1" applyFill="1" applyBorder="1" applyAlignment="1">
      <alignment horizontal="center" vertical="center"/>
    </xf>
    <xf numFmtId="165" fontId="10" fillId="4" borderId="0" xfId="1" applyNumberFormat="1" applyFont="1" applyFill="1" applyBorder="1" applyAlignment="1">
      <alignment horizontal="center" vertical="center"/>
    </xf>
    <xf numFmtId="0" fontId="20" fillId="0" borderId="0" xfId="12" applyFont="1" applyBorder="1" applyAlignment="1">
      <alignment vertical="center"/>
    </xf>
    <xf numFmtId="0" fontId="20" fillId="2" borderId="0" xfId="12" applyFont="1" applyFill="1" applyBorder="1" applyAlignment="1">
      <alignment horizontal="right" vertical="center"/>
    </xf>
    <xf numFmtId="0" fontId="20" fillId="2" borderId="0" xfId="12" applyFont="1" applyFill="1" applyBorder="1" applyAlignment="1">
      <alignment horizontal="center" vertical="center" wrapText="1"/>
    </xf>
    <xf numFmtId="0" fontId="20" fillId="5" borderId="0" xfId="12" applyFont="1" applyFill="1" applyBorder="1" applyAlignment="1">
      <alignment horizontal="right" vertical="center"/>
    </xf>
    <xf numFmtId="1" fontId="20" fillId="4" borderId="0" xfId="12" applyNumberFormat="1" applyFont="1" applyFill="1" applyBorder="1" applyAlignment="1">
      <alignment horizontal="right" vertical="center"/>
    </xf>
    <xf numFmtId="0" fontId="20" fillId="0" borderId="0" xfId="12" applyFont="1" applyFill="1" applyBorder="1" applyAlignment="1">
      <alignment vertical="center"/>
    </xf>
    <xf numFmtId="0" fontId="20" fillId="0" borderId="0" xfId="12" applyFont="1" applyFill="1" applyBorder="1" applyAlignment="1">
      <alignment horizontal="right" vertical="center"/>
    </xf>
    <xf numFmtId="0" fontId="20" fillId="7" borderId="0" xfId="12" applyFont="1" applyFill="1" applyBorder="1" applyAlignment="1">
      <alignment horizontal="right" vertical="center"/>
    </xf>
    <xf numFmtId="0" fontId="20" fillId="0" borderId="0" xfId="12" applyFont="1"/>
    <xf numFmtId="0" fontId="20" fillId="7" borderId="0" xfId="12" applyFont="1" applyFill="1" applyBorder="1" applyAlignment="1">
      <alignment horizontal="center" vertical="center"/>
    </xf>
    <xf numFmtId="0" fontId="20" fillId="0" borderId="0" xfId="12" applyFont="1" applyBorder="1"/>
    <xf numFmtId="0" fontId="20" fillId="0" borderId="0" xfId="12" applyFont="1" applyAlignment="1">
      <alignment horizontal="center"/>
    </xf>
    <xf numFmtId="0" fontId="42" fillId="0" borderId="0" xfId="12" applyFont="1" applyBorder="1"/>
    <xf numFmtId="0" fontId="20" fillId="12" borderId="0" xfId="12" applyFont="1" applyFill="1" applyBorder="1" applyAlignment="1">
      <alignment horizontal="left" vertical="center" indent="1"/>
    </xf>
    <xf numFmtId="0" fontId="20" fillId="4" borderId="0" xfId="12" applyFont="1" applyFill="1" applyBorder="1" applyAlignment="1">
      <alignment horizontal="right" vertical="center" indent="1"/>
    </xf>
    <xf numFmtId="166" fontId="20" fillId="4" borderId="0" xfId="12" applyNumberFormat="1" applyFont="1" applyFill="1" applyBorder="1" applyAlignment="1">
      <alignment horizontal="right" vertical="center" indent="1"/>
    </xf>
    <xf numFmtId="168" fontId="20" fillId="4" borderId="0" xfId="12" applyNumberFormat="1" applyFont="1" applyFill="1" applyBorder="1" applyAlignment="1">
      <alignment horizontal="right" vertical="center" indent="1"/>
    </xf>
    <xf numFmtId="165" fontId="20" fillId="4" borderId="0" xfId="1" applyNumberFormat="1" applyFont="1" applyFill="1" applyBorder="1" applyAlignment="1">
      <alignment horizontal="center" vertical="center"/>
    </xf>
    <xf numFmtId="166" fontId="20" fillId="4" borderId="0" xfId="12" applyNumberFormat="1" applyFont="1" applyFill="1" applyBorder="1" applyAlignment="1">
      <alignment horizontal="center" vertical="center"/>
    </xf>
    <xf numFmtId="0" fontId="38" fillId="0" borderId="0" xfId="12" applyFont="1" applyBorder="1" applyAlignment="1">
      <alignment vertical="center"/>
    </xf>
    <xf numFmtId="0" fontId="22" fillId="0" borderId="0" xfId="8" applyFont="1" applyAlignment="1">
      <alignment vertical="center"/>
    </xf>
    <xf numFmtId="0" fontId="15" fillId="2" borderId="60" xfId="8" applyFont="1" applyFill="1" applyBorder="1"/>
    <xf numFmtId="0" fontId="15" fillId="2" borderId="61" xfId="8" applyFont="1" applyFill="1" applyBorder="1"/>
    <xf numFmtId="0" fontId="15" fillId="3" borderId="15" xfId="8" applyFont="1" applyFill="1" applyBorder="1" applyAlignment="1">
      <alignment horizontal="center" vertical="center"/>
    </xf>
    <xf numFmtId="0" fontId="15" fillId="3" borderId="18" xfId="8" applyFont="1" applyFill="1" applyBorder="1" applyAlignment="1">
      <alignment horizontal="center" vertical="center"/>
    </xf>
    <xf numFmtId="0" fontId="15" fillId="3" borderId="16" xfId="8" applyFont="1" applyFill="1" applyBorder="1" applyAlignment="1">
      <alignment horizontal="center" vertical="center"/>
    </xf>
    <xf numFmtId="0" fontId="15" fillId="3" borderId="19" xfId="8" applyFont="1" applyFill="1" applyBorder="1" applyAlignment="1">
      <alignment horizontal="center" vertical="center"/>
    </xf>
    <xf numFmtId="169" fontId="15" fillId="13" borderId="15" xfId="8" applyNumberFormat="1" applyFont="1" applyFill="1" applyBorder="1"/>
    <xf numFmtId="169" fontId="15" fillId="13" borderId="18" xfId="8" applyNumberFormat="1" applyFont="1" applyFill="1" applyBorder="1"/>
    <xf numFmtId="169" fontId="15" fillId="0" borderId="0" xfId="8" applyNumberFormat="1" applyFont="1"/>
    <xf numFmtId="0" fontId="37" fillId="0" borderId="0" xfId="8" applyFont="1" applyBorder="1" applyAlignment="1">
      <alignment horizontal="left" vertical="center"/>
    </xf>
    <xf numFmtId="0" fontId="15" fillId="0" borderId="0" xfId="8" applyNumberFormat="1" applyFont="1"/>
    <xf numFmtId="0" fontId="22" fillId="0" borderId="0" xfId="8" applyFont="1"/>
    <xf numFmtId="0" fontId="9" fillId="0" borderId="0" xfId="8" applyFont="1"/>
    <xf numFmtId="0" fontId="15" fillId="2" borderId="51" xfId="8" applyFont="1" applyFill="1" applyBorder="1"/>
    <xf numFmtId="46" fontId="9" fillId="2" borderId="27" xfId="8" applyNumberFormat="1" applyFont="1" applyFill="1" applyBorder="1" applyAlignment="1">
      <alignment horizontal="right"/>
    </xf>
    <xf numFmtId="0" fontId="9" fillId="2" borderId="53" xfId="8" applyFont="1" applyFill="1" applyBorder="1"/>
    <xf numFmtId="0" fontId="10" fillId="2" borderId="52" xfId="8" applyFont="1" applyFill="1" applyBorder="1" applyAlignment="1">
      <alignment vertical="center"/>
    </xf>
    <xf numFmtId="0" fontId="10" fillId="2" borderId="27" xfId="8" applyFont="1" applyFill="1" applyBorder="1" applyAlignment="1">
      <alignment vertical="center"/>
    </xf>
    <xf numFmtId="0" fontId="10" fillId="2" borderId="27" xfId="8" applyFont="1" applyFill="1" applyBorder="1" applyAlignment="1">
      <alignment horizontal="center" vertical="center"/>
    </xf>
    <xf numFmtId="0" fontId="10" fillId="2" borderId="28" xfId="8" applyFont="1" applyFill="1" applyBorder="1" applyAlignment="1">
      <alignment horizontal="center" vertical="center"/>
    </xf>
    <xf numFmtId="0" fontId="15" fillId="2" borderId="14" xfId="8" applyFont="1" applyFill="1" applyBorder="1" applyAlignment="1">
      <alignment horizontal="center"/>
    </xf>
    <xf numFmtId="0" fontId="15" fillId="2" borderId="0" xfId="8" applyFont="1" applyFill="1" applyBorder="1" applyAlignment="1">
      <alignment horizontal="center"/>
    </xf>
    <xf numFmtId="0" fontId="15" fillId="2" borderId="54" xfId="8" applyFont="1" applyFill="1" applyBorder="1" applyAlignment="1">
      <alignment horizontal="center"/>
    </xf>
    <xf numFmtId="0" fontId="10" fillId="3" borderId="0" xfId="8" applyFont="1" applyFill="1" applyBorder="1" applyAlignment="1">
      <alignment vertical="center"/>
    </xf>
    <xf numFmtId="0" fontId="10" fillId="4" borderId="15" xfId="8" applyFont="1" applyFill="1" applyBorder="1" applyAlignment="1">
      <alignment horizontal="right" vertical="center" indent="1"/>
    </xf>
    <xf numFmtId="0" fontId="10" fillId="4" borderId="18" xfId="8" applyFont="1" applyFill="1" applyBorder="1" applyAlignment="1">
      <alignment horizontal="right" vertical="center" indent="1"/>
    </xf>
    <xf numFmtId="0" fontId="10" fillId="4" borderId="19" xfId="8" applyFont="1" applyFill="1" applyBorder="1" applyAlignment="1">
      <alignment horizontal="center" vertical="center"/>
    </xf>
    <xf numFmtId="0" fontId="10" fillId="13" borderId="15" xfId="8" applyFont="1" applyFill="1" applyBorder="1" applyAlignment="1">
      <alignment horizontal="right" vertical="center" indent="1"/>
    </xf>
    <xf numFmtId="0" fontId="10" fillId="13" borderId="18" xfId="8" applyFont="1" applyFill="1" applyBorder="1" applyAlignment="1">
      <alignment horizontal="right" vertical="center" indent="1"/>
    </xf>
    <xf numFmtId="0" fontId="10" fillId="13" borderId="18" xfId="8" applyFont="1" applyFill="1" applyBorder="1" applyAlignment="1">
      <alignment horizontal="center" vertical="center"/>
    </xf>
    <xf numFmtId="0" fontId="10" fillId="13" borderId="19" xfId="8" applyFont="1" applyFill="1" applyBorder="1" applyAlignment="1">
      <alignment horizontal="center" vertical="center"/>
    </xf>
    <xf numFmtId="0" fontId="10" fillId="13" borderId="17" xfId="8" applyFont="1" applyFill="1" applyBorder="1" applyAlignment="1">
      <alignment horizontal="right" vertical="center" indent="1"/>
    </xf>
    <xf numFmtId="0" fontId="10" fillId="2" borderId="63" xfId="8" applyFont="1" applyFill="1" applyBorder="1" applyAlignment="1">
      <alignment horizontal="center" vertical="center"/>
    </xf>
    <xf numFmtId="0" fontId="10" fillId="4" borderId="31" xfId="8" applyFont="1" applyFill="1" applyBorder="1" applyAlignment="1">
      <alignment horizontal="right" vertical="center" indent="1"/>
    </xf>
    <xf numFmtId="0" fontId="10" fillId="4" borderId="13" xfId="8" applyFont="1" applyFill="1" applyBorder="1" applyAlignment="1">
      <alignment horizontal="center" vertical="center"/>
    </xf>
    <xf numFmtId="0" fontId="15" fillId="0" borderId="0" xfId="8" applyFont="1" applyAlignment="1">
      <alignment horizontal="center"/>
    </xf>
    <xf numFmtId="0" fontId="15" fillId="2" borderId="14" xfId="8" applyFont="1" applyFill="1" applyBorder="1"/>
    <xf numFmtId="0" fontId="10" fillId="4" borderId="32" xfId="8" applyFont="1" applyFill="1" applyBorder="1" applyAlignment="1">
      <alignment horizontal="center" vertical="center"/>
    </xf>
    <xf numFmtId="0" fontId="15" fillId="0" borderId="0" xfId="8" applyFont="1" applyBorder="1" applyAlignment="1">
      <alignment horizontal="left" vertical="center"/>
    </xf>
    <xf numFmtId="0" fontId="10" fillId="4" borderId="19" xfId="8" applyFont="1" applyFill="1" applyBorder="1" applyAlignment="1">
      <alignment vertical="center"/>
    </xf>
    <xf numFmtId="0" fontId="10" fillId="13" borderId="19" xfId="8" applyFont="1" applyFill="1" applyBorder="1" applyAlignment="1">
      <alignment vertical="center"/>
    </xf>
    <xf numFmtId="0" fontId="10" fillId="3" borderId="0" xfId="8" applyFont="1" applyFill="1" applyBorder="1" applyAlignment="1">
      <alignment vertical="center" wrapText="1"/>
    </xf>
    <xf numFmtId="0" fontId="10" fillId="2" borderId="14" xfId="8" applyFont="1" applyFill="1" applyBorder="1" applyAlignment="1">
      <alignment horizontal="center" vertical="center"/>
    </xf>
    <xf numFmtId="0" fontId="10" fillId="4" borderId="31" xfId="8" applyFont="1" applyFill="1" applyBorder="1" applyAlignment="1">
      <alignment vertical="center"/>
    </xf>
    <xf numFmtId="0" fontId="15" fillId="25" borderId="0" xfId="8" applyFont="1" applyFill="1" applyBorder="1" applyAlignment="1">
      <alignment vertical="center"/>
    </xf>
    <xf numFmtId="0" fontId="15" fillId="2" borderId="0" xfId="8" applyFont="1" applyFill="1" applyAlignment="1">
      <alignment vertical="center"/>
    </xf>
    <xf numFmtId="0" fontId="15" fillId="5" borderId="66" xfId="8" applyFont="1" applyFill="1" applyBorder="1" applyAlignment="1">
      <alignment horizontal="center" vertical="center"/>
    </xf>
    <xf numFmtId="165" fontId="15" fillId="13" borderId="0" xfId="1" applyNumberFormat="1" applyFont="1" applyFill="1" applyBorder="1" applyAlignment="1">
      <alignment vertical="center"/>
    </xf>
    <xf numFmtId="165" fontId="15" fillId="4" borderId="0" xfId="1" applyNumberFormat="1" applyFont="1" applyFill="1" applyBorder="1" applyAlignment="1">
      <alignment vertical="center"/>
    </xf>
    <xf numFmtId="166" fontId="15" fillId="13" borderId="0" xfId="8" applyNumberFormat="1" applyFont="1" applyFill="1" applyBorder="1" applyAlignment="1">
      <alignment vertical="center"/>
    </xf>
    <xf numFmtId="166" fontId="15" fillId="4" borderId="0" xfId="8" applyNumberFormat="1" applyFont="1" applyFill="1" applyBorder="1" applyAlignment="1">
      <alignment vertical="center"/>
    </xf>
    <xf numFmtId="165" fontId="15" fillId="13" borderId="0" xfId="1" applyNumberFormat="1" applyFont="1" applyFill="1" applyBorder="1" applyAlignment="1">
      <alignment horizontal="right" vertical="center"/>
    </xf>
    <xf numFmtId="165" fontId="15" fillId="4" borderId="0" xfId="1" applyNumberFormat="1" applyFont="1" applyFill="1" applyBorder="1" applyAlignment="1">
      <alignment horizontal="right" vertical="center"/>
    </xf>
    <xf numFmtId="41" fontId="15" fillId="13" borderId="0" xfId="1" applyNumberFormat="1" applyFont="1" applyFill="1" applyBorder="1" applyAlignment="1">
      <alignment horizontal="right" vertical="center"/>
    </xf>
    <xf numFmtId="168" fontId="15" fillId="4" borderId="0" xfId="8" applyNumberFormat="1" applyFont="1" applyFill="1" applyBorder="1" applyAlignment="1">
      <alignment vertical="center"/>
    </xf>
    <xf numFmtId="0" fontId="22" fillId="0" borderId="50" xfId="8" applyFont="1" applyBorder="1" applyAlignment="1">
      <alignment vertical="center"/>
    </xf>
    <xf numFmtId="0" fontId="15" fillId="25" borderId="16" xfId="8" applyNumberFormat="1" applyFont="1" applyFill="1" applyBorder="1"/>
    <xf numFmtId="0" fontId="15" fillId="3" borderId="16" xfId="8" applyNumberFormat="1" applyFont="1" applyFill="1" applyBorder="1"/>
    <xf numFmtId="0" fontId="15" fillId="3" borderId="67" xfId="8" applyNumberFormat="1" applyFont="1" applyFill="1" applyBorder="1"/>
    <xf numFmtId="166" fontId="15" fillId="13" borderId="0" xfId="8" applyNumberFormat="1" applyFont="1" applyFill="1" applyBorder="1"/>
    <xf numFmtId="166" fontId="15" fillId="4" borderId="0" xfId="8" applyNumberFormat="1" applyFont="1" applyFill="1" applyBorder="1"/>
    <xf numFmtId="0" fontId="23" fillId="0" borderId="0" xfId="8" applyFont="1" applyBorder="1" applyAlignment="1">
      <alignment horizontal="center" vertical="center"/>
    </xf>
    <xf numFmtId="0" fontId="26" fillId="0" borderId="0" xfId="8" applyFont="1" applyAlignment="1">
      <alignment horizontal="center"/>
    </xf>
    <xf numFmtId="0" fontId="26" fillId="0" borderId="27" xfId="8" applyFont="1" applyBorder="1" applyAlignment="1"/>
    <xf numFmtId="0" fontId="23" fillId="0" borderId="0" xfId="8" applyFont="1" applyBorder="1" applyAlignment="1">
      <alignment vertical="center"/>
    </xf>
    <xf numFmtId="0" fontId="22" fillId="0" borderId="0" xfId="8" applyFont="1" applyBorder="1" applyAlignment="1">
      <alignment vertical="center"/>
    </xf>
    <xf numFmtId="0" fontId="15" fillId="25" borderId="0" xfId="8" applyNumberFormat="1" applyFont="1" applyFill="1" applyBorder="1"/>
    <xf numFmtId="0" fontId="15" fillId="3" borderId="0" xfId="8" applyNumberFormat="1" applyFont="1" applyFill="1" applyBorder="1"/>
    <xf numFmtId="0" fontId="31" fillId="0" borderId="0" xfId="11" applyFont="1"/>
    <xf numFmtId="0" fontId="20" fillId="2" borderId="0" xfId="11" applyFont="1" applyFill="1" applyBorder="1" applyAlignment="1">
      <alignment vertical="center"/>
    </xf>
    <xf numFmtId="169" fontId="31" fillId="0" borderId="0" xfId="11" applyNumberFormat="1" applyFont="1"/>
    <xf numFmtId="0" fontId="20" fillId="7" borderId="0" xfId="11" applyFont="1" applyFill="1" applyBorder="1" applyAlignment="1">
      <alignment horizontal="right" vertical="center"/>
    </xf>
    <xf numFmtId="0" fontId="20" fillId="27" borderId="0" xfId="11" applyFont="1" applyFill="1" applyBorder="1" applyAlignment="1">
      <alignment vertical="center"/>
    </xf>
    <xf numFmtId="0" fontId="20" fillId="4" borderId="0" xfId="11" applyFont="1" applyFill="1" applyBorder="1" applyAlignment="1">
      <alignment vertical="center"/>
    </xf>
    <xf numFmtId="1" fontId="20" fillId="4" borderId="0" xfId="11" applyNumberFormat="1" applyFont="1" applyFill="1" applyBorder="1" applyAlignment="1">
      <alignment vertical="center"/>
    </xf>
    <xf numFmtId="0" fontId="41" fillId="0" borderId="0" xfId="11" applyFont="1" applyAlignment="1">
      <alignment horizontal="left" vertical="center" wrapText="1"/>
    </xf>
    <xf numFmtId="0" fontId="40" fillId="0" borderId="0" xfId="11" applyFont="1" applyBorder="1" applyAlignment="1">
      <alignment vertical="center"/>
    </xf>
    <xf numFmtId="166" fontId="20" fillId="4" borderId="0" xfId="11" applyNumberFormat="1" applyFont="1" applyFill="1" applyBorder="1" applyAlignment="1">
      <alignment vertical="center"/>
    </xf>
    <xf numFmtId="168" fontId="20" fillId="4" borderId="0" xfId="11" applyNumberFormat="1" applyFont="1" applyFill="1" applyBorder="1" applyAlignment="1">
      <alignment vertical="center"/>
    </xf>
    <xf numFmtId="0" fontId="10" fillId="3" borderId="0" xfId="8" applyFont="1" applyFill="1" applyBorder="1" applyAlignment="1">
      <alignment horizontal="center" vertical="center" wrapText="1"/>
    </xf>
    <xf numFmtId="0" fontId="10" fillId="0" borderId="0" xfId="8" applyFont="1" applyAlignment="1">
      <alignment horizontal="right"/>
    </xf>
    <xf numFmtId="0" fontId="10" fillId="0" borderId="0" xfId="8" applyFont="1" applyAlignment="1">
      <alignment vertical="center"/>
    </xf>
    <xf numFmtId="170" fontId="10" fillId="5" borderId="0" xfId="8" applyNumberFormat="1" applyFont="1" applyFill="1" applyBorder="1" applyAlignment="1">
      <alignment horizontal="center" vertical="center"/>
    </xf>
    <xf numFmtId="170" fontId="10" fillId="4" borderId="0" xfId="8" applyNumberFormat="1" applyFont="1" applyFill="1" applyBorder="1" applyAlignment="1">
      <alignment vertical="center"/>
    </xf>
    <xf numFmtId="170" fontId="10" fillId="4" borderId="0" xfId="8" applyNumberFormat="1" applyFont="1" applyFill="1" applyBorder="1" applyAlignment="1">
      <alignment horizontal="right" vertical="center"/>
    </xf>
    <xf numFmtId="0" fontId="15" fillId="28" borderId="0" xfId="8" applyFont="1" applyFill="1" applyAlignment="1">
      <alignment vertical="center" wrapText="1"/>
    </xf>
    <xf numFmtId="0" fontId="15" fillId="2" borderId="0" xfId="8" applyFont="1" applyFill="1" applyBorder="1" applyAlignment="1">
      <alignment vertical="center" wrapText="1"/>
    </xf>
    <xf numFmtId="3" fontId="15" fillId="0" borderId="0" xfId="8" applyNumberFormat="1" applyFont="1" applyAlignment="1">
      <alignment vertical="center" wrapText="1"/>
    </xf>
    <xf numFmtId="0" fontId="15" fillId="2" borderId="0" xfId="8" applyFont="1" applyFill="1" applyAlignment="1">
      <alignment vertical="center" wrapText="1"/>
    </xf>
    <xf numFmtId="3" fontId="15" fillId="29" borderId="0" xfId="8" applyNumberFormat="1" applyFont="1" applyFill="1" applyAlignment="1">
      <alignment horizontal="right" vertical="center" wrapText="1" indent="2"/>
    </xf>
    <xf numFmtId="3" fontId="15" fillId="0" borderId="0" xfId="8" applyNumberFormat="1" applyFont="1"/>
    <xf numFmtId="0" fontId="15" fillId="28" borderId="0" xfId="8" applyFont="1" applyFill="1" applyBorder="1" applyAlignment="1">
      <alignment vertical="center" wrapText="1"/>
    </xf>
    <xf numFmtId="3" fontId="15" fillId="29" borderId="0" xfId="8" applyNumberFormat="1" applyFont="1" applyFill="1" applyBorder="1" applyAlignment="1">
      <alignment vertical="center" wrapText="1"/>
    </xf>
    <xf numFmtId="0" fontId="15" fillId="29" borderId="0" xfId="8" applyFont="1" applyFill="1" applyBorder="1" applyAlignment="1">
      <alignment vertical="center" wrapText="1"/>
    </xf>
    <xf numFmtId="0" fontId="10" fillId="2" borderId="0" xfId="8" applyFont="1" applyFill="1" applyBorder="1" applyAlignment="1">
      <alignment horizontal="right" vertical="center"/>
    </xf>
    <xf numFmtId="0" fontId="10" fillId="2" borderId="0" xfId="8" applyFont="1" applyFill="1" applyBorder="1" applyAlignment="1">
      <alignment vertical="center"/>
    </xf>
    <xf numFmtId="166" fontId="15" fillId="29" borderId="0" xfId="8" applyNumberFormat="1" applyFont="1" applyFill="1" applyBorder="1" applyAlignment="1">
      <alignment vertical="center" wrapText="1"/>
    </xf>
    <xf numFmtId="0" fontId="10" fillId="3" borderId="20" xfId="8" applyFont="1" applyFill="1" applyBorder="1"/>
    <xf numFmtId="0" fontId="15" fillId="2" borderId="0" xfId="8" applyFont="1" applyFill="1" applyAlignment="1">
      <alignment horizontal="center" vertical="center" wrapText="1"/>
    </xf>
    <xf numFmtId="3" fontId="15" fillId="3" borderId="0" xfId="8" applyNumberFormat="1" applyFont="1" applyFill="1" applyAlignment="1">
      <alignment horizontal="right" vertical="center" wrapText="1" indent="2"/>
    </xf>
    <xf numFmtId="165" fontId="15" fillId="3" borderId="0" xfId="1" applyNumberFormat="1" applyFont="1" applyFill="1" applyBorder="1" applyAlignment="1">
      <alignment horizontal="right" vertical="center" wrapText="1"/>
    </xf>
    <xf numFmtId="166" fontId="10" fillId="4" borderId="0" xfId="8" applyNumberFormat="1" applyFont="1" applyFill="1" applyBorder="1" applyAlignment="1">
      <alignment horizontal="right" vertical="center"/>
    </xf>
    <xf numFmtId="168" fontId="10" fillId="4" borderId="0" xfId="8" applyNumberFormat="1" applyFont="1" applyFill="1" applyBorder="1" applyAlignment="1">
      <alignment horizontal="right" vertical="center"/>
    </xf>
    <xf numFmtId="170" fontId="10" fillId="3" borderId="0" xfId="8" applyNumberFormat="1" applyFont="1" applyFill="1" applyBorder="1" applyAlignment="1">
      <alignment horizontal="right" vertical="center"/>
    </xf>
    <xf numFmtId="166" fontId="10" fillId="3" borderId="0" xfId="8" applyNumberFormat="1" applyFont="1" applyFill="1" applyBorder="1" applyAlignment="1">
      <alignment horizontal="right" vertical="center"/>
    </xf>
    <xf numFmtId="0" fontId="10" fillId="3" borderId="0" xfId="8" applyFont="1" applyFill="1" applyBorder="1"/>
    <xf numFmtId="0" fontId="11" fillId="0" borderId="68" xfId="8" applyFont="1" applyFill="1" applyBorder="1" applyAlignment="1"/>
    <xf numFmtId="0" fontId="11" fillId="0" borderId="0" xfId="8" applyFont="1" applyFill="1" applyAlignment="1"/>
    <xf numFmtId="0" fontId="11" fillId="0" borderId="0" xfId="8" applyFont="1" applyAlignment="1">
      <alignment vertical="center"/>
    </xf>
    <xf numFmtId="0" fontId="10" fillId="5" borderId="0" xfId="8" applyFont="1" applyFill="1" applyBorder="1" applyAlignment="1">
      <alignment horizontal="center" vertical="center"/>
    </xf>
    <xf numFmtId="3" fontId="15" fillId="3" borderId="0" xfId="8" applyNumberFormat="1" applyFont="1" applyFill="1" applyBorder="1"/>
    <xf numFmtId="168" fontId="15" fillId="3" borderId="0" xfId="8" applyNumberFormat="1" applyFont="1" applyFill="1" applyBorder="1"/>
    <xf numFmtId="0" fontId="29" fillId="0" borderId="0" xfId="8" applyFont="1" applyAlignment="1">
      <alignment vertical="center"/>
    </xf>
    <xf numFmtId="0" fontId="15" fillId="2" borderId="0" xfId="8" applyFont="1" applyFill="1" applyBorder="1" applyAlignment="1">
      <alignment wrapText="1"/>
    </xf>
    <xf numFmtId="0" fontId="15" fillId="25" borderId="0" xfId="8" applyFont="1" applyFill="1" applyBorder="1" applyAlignment="1">
      <alignment horizontal="right" vertical="center"/>
    </xf>
    <xf numFmtId="0" fontId="15" fillId="25" borderId="0" xfId="8" applyFont="1" applyFill="1" applyBorder="1" applyAlignment="1">
      <alignment horizontal="right" vertical="center" wrapText="1"/>
    </xf>
    <xf numFmtId="3" fontId="15" fillId="30" borderId="0" xfId="8" applyNumberFormat="1" applyFont="1" applyFill="1" applyBorder="1" applyAlignment="1">
      <alignment horizontal="right"/>
    </xf>
    <xf numFmtId="166" fontId="15" fillId="30" borderId="0" xfId="8" applyNumberFormat="1" applyFont="1" applyFill="1" applyBorder="1" applyAlignment="1">
      <alignment horizontal="right"/>
    </xf>
    <xf numFmtId="0" fontId="15" fillId="30" borderId="0" xfId="8" applyFont="1" applyFill="1" applyBorder="1" applyAlignment="1">
      <alignment horizontal="right"/>
    </xf>
    <xf numFmtId="3" fontId="15" fillId="30" borderId="0" xfId="8" applyNumberFormat="1" applyFont="1" applyFill="1" applyBorder="1" applyAlignment="1">
      <alignment horizontal="right" vertical="center" wrapText="1"/>
    </xf>
    <xf numFmtId="0" fontId="15" fillId="30" borderId="0" xfId="8" applyFont="1" applyFill="1" applyBorder="1" applyAlignment="1">
      <alignment horizontal="right" vertical="center" wrapText="1"/>
    </xf>
    <xf numFmtId="0" fontId="15" fillId="28" borderId="0" xfId="8" applyFont="1" applyFill="1" applyBorder="1" applyAlignment="1">
      <alignment horizontal="center" vertical="center" wrapText="1"/>
    </xf>
    <xf numFmtId="0" fontId="24" fillId="0" borderId="0" xfId="13" applyFont="1"/>
    <xf numFmtId="0" fontId="15" fillId="0" borderId="0" xfId="14" applyFont="1"/>
    <xf numFmtId="0" fontId="22" fillId="0" borderId="0" xfId="14" applyFont="1" applyAlignment="1">
      <alignment vertical="center" wrapText="1"/>
    </xf>
    <xf numFmtId="0" fontId="9" fillId="0" borderId="0" xfId="13" applyFont="1" applyAlignment="1">
      <alignment vertical="center"/>
    </xf>
    <xf numFmtId="0" fontId="24" fillId="2" borderId="0" xfId="14" applyFont="1" applyFill="1" applyBorder="1" applyAlignment="1">
      <alignment horizontal="left" wrapText="1"/>
    </xf>
    <xf numFmtId="0" fontId="24" fillId="33" borderId="72" xfId="13" applyFont="1" applyFill="1" applyBorder="1" applyAlignment="1">
      <alignment horizontal="left" vertical="center" wrapText="1"/>
    </xf>
    <xf numFmtId="171" fontId="24" fillId="0" borderId="0" xfId="13" applyNumberFormat="1" applyFont="1"/>
    <xf numFmtId="0" fontId="15" fillId="0" borderId="0" xfId="15" applyFont="1"/>
    <xf numFmtId="0" fontId="15" fillId="33" borderId="72" xfId="15" applyFont="1" applyFill="1" applyBorder="1" applyAlignment="1">
      <alignment horizontal="left" vertical="center" wrapText="1"/>
    </xf>
    <xf numFmtId="3" fontId="15" fillId="34" borderId="0" xfId="15" applyNumberFormat="1" applyFont="1" applyFill="1" applyAlignment="1">
      <alignment horizontal="right" vertical="center" wrapText="1" indent="1"/>
    </xf>
    <xf numFmtId="0" fontId="45" fillId="0" borderId="0" xfId="15" applyFont="1"/>
    <xf numFmtId="0" fontId="44" fillId="0" borderId="0" xfId="13" applyFont="1" applyAlignment="1">
      <alignment wrapText="1"/>
    </xf>
    <xf numFmtId="0" fontId="24" fillId="2" borderId="0" xfId="14" applyFont="1" applyFill="1" applyBorder="1" applyAlignment="1">
      <alignment horizontal="center" vertical="center" wrapText="1"/>
    </xf>
    <xf numFmtId="0" fontId="47" fillId="36" borderId="0" xfId="14" applyFont="1" applyFill="1" applyBorder="1" applyAlignment="1">
      <alignment horizontal="right" vertical="center" wrapText="1"/>
    </xf>
    <xf numFmtId="0" fontId="24" fillId="33" borderId="0" xfId="13" applyFont="1" applyFill="1" applyBorder="1" applyAlignment="1">
      <alignment horizontal="left" vertical="center" wrapText="1"/>
    </xf>
    <xf numFmtId="3" fontId="24" fillId="34" borderId="0" xfId="13" applyNumberFormat="1" applyFont="1" applyFill="1" applyBorder="1" applyAlignment="1">
      <alignment horizontal="right" vertical="center" wrapText="1" indent="1"/>
    </xf>
    <xf numFmtId="166" fontId="24" fillId="34" borderId="0" xfId="13" applyNumberFormat="1" applyFont="1" applyFill="1" applyBorder="1" applyAlignment="1">
      <alignment horizontal="right" vertical="center" wrapText="1" indent="1"/>
    </xf>
    <xf numFmtId="168" fontId="24" fillId="34" borderId="0" xfId="13" applyNumberFormat="1" applyFont="1" applyFill="1" applyBorder="1" applyAlignment="1">
      <alignment horizontal="right" vertical="center" wrapText="1" indent="1"/>
    </xf>
    <xf numFmtId="0" fontId="24" fillId="31" borderId="0" xfId="13" applyFont="1" applyFill="1" applyBorder="1" applyAlignment="1">
      <alignment horizontal="right" vertical="center" wrapText="1"/>
    </xf>
    <xf numFmtId="0" fontId="24" fillId="31" borderId="0" xfId="13" applyFont="1" applyFill="1" applyBorder="1" applyAlignment="1">
      <alignment horizontal="center" vertical="center" wrapText="1"/>
    </xf>
    <xf numFmtId="0" fontId="48" fillId="0" borderId="0" xfId="13" applyFont="1" applyAlignment="1">
      <alignment vertical="center"/>
    </xf>
    <xf numFmtId="0" fontId="24" fillId="31" borderId="72" xfId="13" applyFont="1" applyFill="1" applyBorder="1" applyAlignment="1">
      <alignment horizontal="left" vertical="center" wrapText="1"/>
    </xf>
    <xf numFmtId="0" fontId="24" fillId="31" borderId="69" xfId="13" applyFont="1" applyFill="1" applyBorder="1" applyAlignment="1">
      <alignment horizontal="center" vertical="center" wrapText="1"/>
    </xf>
    <xf numFmtId="0" fontId="24" fillId="31" borderId="0" xfId="13" applyFont="1" applyFill="1" applyAlignment="1">
      <alignment horizontal="center" vertical="center" wrapText="1"/>
    </xf>
    <xf numFmtId="0" fontId="24" fillId="31" borderId="72" xfId="13" applyFont="1" applyFill="1" applyBorder="1" applyAlignment="1">
      <alignment horizontal="right" vertical="center" wrapText="1"/>
    </xf>
    <xf numFmtId="3" fontId="24" fillId="34" borderId="0" xfId="13" applyNumberFormat="1" applyFont="1" applyFill="1" applyAlignment="1">
      <alignment horizontal="right" vertical="center" wrapText="1"/>
    </xf>
    <xf numFmtId="3" fontId="24" fillId="34" borderId="73" xfId="13" applyNumberFormat="1" applyFont="1" applyFill="1" applyBorder="1" applyAlignment="1">
      <alignment horizontal="right" vertical="center" wrapText="1"/>
    </xf>
    <xf numFmtId="166" fontId="24" fillId="34" borderId="73" xfId="13" applyNumberFormat="1" applyFont="1" applyFill="1" applyBorder="1" applyAlignment="1">
      <alignment horizontal="right" vertical="center" wrapText="1"/>
    </xf>
    <xf numFmtId="166" fontId="24" fillId="34" borderId="0" xfId="13" applyNumberFormat="1" applyFont="1" applyFill="1" applyAlignment="1">
      <alignment horizontal="right" vertical="center" wrapText="1"/>
    </xf>
    <xf numFmtId="168" fontId="24" fillId="34" borderId="76" xfId="13" applyNumberFormat="1" applyFont="1" applyFill="1" applyBorder="1" applyAlignment="1">
      <alignment horizontal="right" vertical="center" wrapText="1"/>
    </xf>
    <xf numFmtId="0" fontId="46" fillId="0" borderId="0" xfId="13" applyFont="1" applyAlignment="1">
      <alignment vertical="center"/>
    </xf>
    <xf numFmtId="0" fontId="24" fillId="31" borderId="0" xfId="13" applyFont="1" applyFill="1" applyBorder="1" applyAlignment="1">
      <alignment horizontal="right" vertical="center" wrapText="1"/>
    </xf>
    <xf numFmtId="3" fontId="24" fillId="34" borderId="0" xfId="13" applyNumberFormat="1" applyFont="1" applyFill="1" applyBorder="1" applyAlignment="1">
      <alignment horizontal="right" vertical="center" wrapText="1"/>
    </xf>
    <xf numFmtId="168" fontId="24" fillId="34" borderId="0" xfId="13" applyNumberFormat="1" applyFont="1" applyFill="1" applyBorder="1" applyAlignment="1">
      <alignment horizontal="right" vertical="center" wrapText="1"/>
    </xf>
    <xf numFmtId="166" fontId="24" fillId="34" borderId="0" xfId="13" applyNumberFormat="1" applyFont="1" applyFill="1" applyBorder="1" applyAlignment="1">
      <alignment horizontal="right" vertical="center" wrapText="1"/>
    </xf>
    <xf numFmtId="0" fontId="44" fillId="0" borderId="0" xfId="13" applyFont="1" applyAlignment="1">
      <alignment vertical="center"/>
    </xf>
    <xf numFmtId="0" fontId="24" fillId="31" borderId="0" xfId="13" applyFont="1" applyFill="1" applyBorder="1" applyAlignment="1">
      <alignment horizontal="left" vertical="center" wrapText="1"/>
    </xf>
    <xf numFmtId="0" fontId="24" fillId="31" borderId="0" xfId="13" applyFont="1" applyFill="1" applyBorder="1" applyAlignment="1">
      <alignment vertical="center"/>
    </xf>
    <xf numFmtId="165" fontId="24" fillId="34" borderId="0" xfId="1" applyNumberFormat="1" applyFont="1" applyFill="1" applyBorder="1" applyAlignment="1">
      <alignment horizontal="right" vertical="center" wrapText="1"/>
    </xf>
    <xf numFmtId="0" fontId="24" fillId="35" borderId="0" xfId="14" applyFont="1" applyFill="1" applyBorder="1" applyAlignment="1">
      <alignment horizontal="left" vertical="center" wrapText="1"/>
    </xf>
    <xf numFmtId="0" fontId="24" fillId="2" borderId="0" xfId="14" applyFont="1" applyFill="1" applyBorder="1" applyAlignment="1">
      <alignment horizontal="right" vertical="center" wrapText="1"/>
    </xf>
    <xf numFmtId="0" fontId="24" fillId="2" borderId="0" xfId="14" applyFont="1" applyFill="1" applyBorder="1" applyAlignment="1">
      <alignment horizontal="left" vertical="center" wrapText="1"/>
    </xf>
    <xf numFmtId="0" fontId="24" fillId="14" borderId="0" xfId="13" applyFont="1" applyFill="1" applyBorder="1" applyAlignment="1">
      <alignment horizontal="justify" vertical="center" wrapText="1"/>
    </xf>
    <xf numFmtId="0" fontId="24" fillId="16" borderId="0" xfId="13" applyFont="1" applyFill="1" applyBorder="1" applyAlignment="1">
      <alignment horizontal="center" vertical="center" wrapText="1"/>
    </xf>
    <xf numFmtId="3" fontId="24" fillId="37" borderId="0" xfId="13" applyNumberFormat="1" applyFont="1" applyFill="1" applyBorder="1" applyAlignment="1">
      <alignment horizontal="right" vertical="center" wrapText="1" indent="2"/>
    </xf>
    <xf numFmtId="0" fontId="24" fillId="37" borderId="0" xfId="13" applyFont="1" applyFill="1" applyBorder="1" applyAlignment="1">
      <alignment horizontal="right" vertical="center" wrapText="1" indent="2"/>
    </xf>
    <xf numFmtId="0" fontId="24" fillId="5" borderId="0" xfId="13" applyFont="1" applyFill="1" applyBorder="1" applyAlignment="1">
      <alignment horizontal="center" vertical="center" wrapText="1"/>
    </xf>
    <xf numFmtId="166" fontId="24" fillId="37" borderId="0" xfId="13" applyNumberFormat="1" applyFont="1" applyFill="1" applyBorder="1" applyAlignment="1">
      <alignment horizontal="right" vertical="center" wrapText="1" indent="2"/>
    </xf>
    <xf numFmtId="0" fontId="15" fillId="2" borderId="0" xfId="15" applyFont="1" applyFill="1"/>
    <xf numFmtId="3" fontId="22" fillId="34" borderId="0" xfId="15" applyNumberFormat="1" applyFont="1" applyFill="1" applyAlignment="1">
      <alignment horizontal="right" vertical="center" wrapText="1" indent="1"/>
    </xf>
    <xf numFmtId="3" fontId="22" fillId="34" borderId="89" xfId="15" applyNumberFormat="1" applyFont="1" applyFill="1" applyBorder="1" applyAlignment="1">
      <alignment horizontal="right" vertical="center" wrapText="1" indent="1"/>
    </xf>
    <xf numFmtId="3" fontId="22" fillId="34" borderId="80" xfId="15" applyNumberFormat="1" applyFont="1" applyFill="1" applyBorder="1" applyAlignment="1">
      <alignment horizontal="right" vertical="center" wrapText="1" indent="1"/>
    </xf>
    <xf numFmtId="0" fontId="24" fillId="2" borderId="83" xfId="15" applyFont="1" applyFill="1" applyBorder="1" applyAlignment="1">
      <alignment horizontal="center" vertical="center" wrapText="1"/>
    </xf>
    <xf numFmtId="0" fontId="24" fillId="2" borderId="84" xfId="15" applyFont="1" applyFill="1" applyBorder="1" applyAlignment="1">
      <alignment horizontal="center" vertical="center" wrapText="1"/>
    </xf>
    <xf numFmtId="0" fontId="24" fillId="2" borderId="82" xfId="15" applyFont="1" applyFill="1" applyBorder="1" applyAlignment="1">
      <alignment horizontal="left" vertical="center" wrapText="1"/>
    </xf>
    <xf numFmtId="166" fontId="22" fillId="34" borderId="80" xfId="15" applyNumberFormat="1" applyFont="1" applyFill="1" applyBorder="1" applyAlignment="1">
      <alignment horizontal="right" vertical="center" wrapText="1" indent="1"/>
    </xf>
    <xf numFmtId="166" fontId="15" fillId="34" borderId="16" xfId="15" applyNumberFormat="1" applyFont="1" applyFill="1" applyBorder="1" applyAlignment="1">
      <alignment horizontal="right" vertical="center" wrapText="1" indent="1"/>
    </xf>
    <xf numFmtId="166" fontId="15" fillId="34" borderId="0" xfId="15" applyNumberFormat="1" applyFont="1" applyFill="1" applyAlignment="1">
      <alignment horizontal="right" vertical="center" wrapText="1" indent="1"/>
    </xf>
    <xf numFmtId="166" fontId="15" fillId="34" borderId="77" xfId="15" applyNumberFormat="1" applyFont="1" applyFill="1" applyBorder="1" applyAlignment="1">
      <alignment horizontal="right" vertical="center" wrapText="1" indent="1"/>
    </xf>
    <xf numFmtId="166" fontId="15" fillId="34" borderId="78" xfId="15" applyNumberFormat="1" applyFont="1" applyFill="1" applyBorder="1" applyAlignment="1">
      <alignment horizontal="right" vertical="center" wrapText="1" indent="1"/>
    </xf>
    <xf numFmtId="166" fontId="22" fillId="34" borderId="0" xfId="15" applyNumberFormat="1" applyFont="1" applyFill="1" applyAlignment="1">
      <alignment horizontal="right" vertical="center" wrapText="1" indent="1"/>
    </xf>
    <xf numFmtId="168" fontId="22" fillId="34" borderId="81" xfId="15" applyNumberFormat="1" applyFont="1" applyFill="1" applyBorder="1" applyAlignment="1">
      <alignment horizontal="right" vertical="center" wrapText="1" indent="1"/>
    </xf>
    <xf numFmtId="168" fontId="22" fillId="34" borderId="16" xfId="15" applyNumberFormat="1" applyFont="1" applyFill="1" applyBorder="1" applyAlignment="1">
      <alignment horizontal="right" vertical="center" wrapText="1" indent="1"/>
    </xf>
    <xf numFmtId="0" fontId="22" fillId="3" borderId="0" xfId="15" applyFont="1" applyFill="1"/>
    <xf numFmtId="165" fontId="22" fillId="3" borderId="0" xfId="1" applyNumberFormat="1" applyFont="1" applyFill="1" applyAlignment="1">
      <alignment horizontal="right" vertical="center"/>
    </xf>
    <xf numFmtId="168" fontId="22" fillId="18" borderId="81" xfId="15" applyNumberFormat="1" applyFont="1" applyFill="1" applyBorder="1" applyAlignment="1">
      <alignment horizontal="right" vertical="center" wrapText="1" indent="1"/>
    </xf>
    <xf numFmtId="0" fontId="22" fillId="33" borderId="72" xfId="15" applyFont="1" applyFill="1" applyBorder="1" applyAlignment="1">
      <alignment horizontal="left" vertical="center" wrapText="1"/>
    </xf>
    <xf numFmtId="0" fontId="22" fillId="33" borderId="88" xfId="15" applyFont="1" applyFill="1" applyBorder="1" applyAlignment="1">
      <alignment horizontal="left" vertical="center" wrapText="1"/>
    </xf>
    <xf numFmtId="0" fontId="22" fillId="33" borderId="79" xfId="15" applyFont="1" applyFill="1" applyBorder="1" applyAlignment="1">
      <alignment horizontal="left" vertical="center" wrapText="1"/>
    </xf>
    <xf numFmtId="0" fontId="24" fillId="0" borderId="0" xfId="13" applyFont="1" applyAlignment="1"/>
    <xf numFmtId="0" fontId="24" fillId="31" borderId="0" xfId="13" applyFont="1" applyFill="1" applyBorder="1" applyAlignment="1">
      <alignment horizontal="left" vertical="center" wrapText="1"/>
    </xf>
    <xf numFmtId="0" fontId="24" fillId="2" borderId="0" xfId="13" applyFont="1" applyFill="1" applyBorder="1" applyAlignment="1">
      <alignment horizontal="left" vertical="center" wrapText="1"/>
    </xf>
    <xf numFmtId="0" fontId="24" fillId="33" borderId="0" xfId="13" applyFont="1" applyFill="1" applyBorder="1" applyAlignment="1">
      <alignment horizontal="center" vertical="center" wrapText="1"/>
    </xf>
    <xf numFmtId="0" fontId="24" fillId="3" borderId="0" xfId="13" applyFont="1" applyFill="1" applyBorder="1" applyAlignment="1">
      <alignment horizontal="center" vertical="center" wrapText="1"/>
    </xf>
    <xf numFmtId="0" fontId="24" fillId="31" borderId="71" xfId="13" applyFont="1" applyFill="1" applyBorder="1" applyAlignment="1">
      <alignment horizontal="left" vertical="center" wrapText="1"/>
    </xf>
    <xf numFmtId="0" fontId="15" fillId="12" borderId="0" xfId="15" applyFont="1" applyFill="1" applyBorder="1"/>
    <xf numFmtId="0" fontId="15" fillId="12" borderId="0" xfId="15" applyFont="1" applyFill="1" applyBorder="1" applyAlignment="1">
      <alignment horizontal="right"/>
    </xf>
    <xf numFmtId="3" fontId="21" fillId="37" borderId="0" xfId="13" applyNumberFormat="1" applyFont="1" applyFill="1" applyBorder="1" applyAlignment="1">
      <alignment horizontal="right" vertical="center" wrapText="1" indent="1"/>
    </xf>
    <xf numFmtId="0" fontId="21" fillId="37" borderId="0" xfId="13" applyFont="1" applyFill="1" applyBorder="1" applyAlignment="1">
      <alignment horizontal="right" vertical="center" wrapText="1"/>
    </xf>
    <xf numFmtId="0" fontId="43" fillId="0" borderId="0" xfId="13" applyFont="1"/>
    <xf numFmtId="0" fontId="43" fillId="0" borderId="0" xfId="13" applyFont="1" applyFill="1"/>
    <xf numFmtId="0" fontId="15" fillId="0" borderId="0" xfId="13" applyFont="1"/>
    <xf numFmtId="164" fontId="24" fillId="0" borderId="0" xfId="13" applyNumberFormat="1" applyFont="1"/>
    <xf numFmtId="0" fontId="24" fillId="31" borderId="0" xfId="13" applyFont="1" applyFill="1" applyBorder="1" applyAlignment="1">
      <alignment horizontal="right" vertical="top" wrapText="1"/>
    </xf>
    <xf numFmtId="0" fontId="43" fillId="41" borderId="0" xfId="13" applyFont="1" applyFill="1" applyBorder="1" applyAlignment="1">
      <alignment horizontal="right" vertical="center" wrapText="1"/>
    </xf>
    <xf numFmtId="169" fontId="43" fillId="41" borderId="0" xfId="13" applyNumberFormat="1" applyFont="1" applyFill="1" applyBorder="1" applyAlignment="1">
      <alignment horizontal="right" vertical="center" wrapText="1"/>
    </xf>
    <xf numFmtId="164" fontId="43" fillId="41" borderId="0" xfId="13" applyNumberFormat="1" applyFont="1" applyFill="1" applyBorder="1" applyAlignment="1">
      <alignment horizontal="right" vertical="center" wrapText="1"/>
    </xf>
    <xf numFmtId="0" fontId="43" fillId="0" borderId="0" xfId="13" applyFont="1" applyAlignment="1"/>
    <xf numFmtId="3" fontId="43" fillId="45" borderId="0" xfId="13" applyNumberFormat="1" applyFont="1" applyFill="1" applyBorder="1" applyAlignment="1">
      <alignment horizontal="right" vertical="center" wrapText="1"/>
    </xf>
    <xf numFmtId="0" fontId="43" fillId="45" borderId="0" xfId="13" applyFont="1" applyFill="1" applyBorder="1" applyAlignment="1">
      <alignment horizontal="right" vertical="center" wrapText="1"/>
    </xf>
    <xf numFmtId="169" fontId="43" fillId="45" borderId="0" xfId="13" applyNumberFormat="1" applyFont="1" applyFill="1" applyBorder="1" applyAlignment="1">
      <alignment horizontal="right" vertical="center" wrapText="1"/>
    </xf>
    <xf numFmtId="169" fontId="43" fillId="45" borderId="0" xfId="13" applyNumberFormat="1" applyFont="1" applyFill="1" applyBorder="1" applyAlignment="1">
      <alignment vertical="center"/>
    </xf>
    <xf numFmtId="9" fontId="43" fillId="45" borderId="0" xfId="13" applyNumberFormat="1" applyFont="1" applyFill="1" applyBorder="1" applyAlignment="1">
      <alignment horizontal="right" vertical="center" wrapText="1"/>
    </xf>
    <xf numFmtId="0" fontId="43" fillId="45" borderId="0" xfId="13" applyFont="1" applyFill="1" applyBorder="1" applyAlignment="1">
      <alignment vertical="center"/>
    </xf>
    <xf numFmtId="0" fontId="43" fillId="0" borderId="0" xfId="13" applyFont="1" applyBorder="1"/>
    <xf numFmtId="165" fontId="43" fillId="41" borderId="0" xfId="1" applyNumberFormat="1" applyFont="1" applyFill="1" applyBorder="1" applyAlignment="1">
      <alignment horizontal="right" vertical="center" wrapText="1"/>
    </xf>
    <xf numFmtId="165" fontId="43" fillId="45" borderId="0" xfId="1" applyNumberFormat="1" applyFont="1" applyFill="1" applyBorder="1" applyAlignment="1">
      <alignment horizontal="right" vertical="center" wrapText="1"/>
    </xf>
    <xf numFmtId="0" fontId="10" fillId="42" borderId="0" xfId="13" applyFont="1" applyFill="1" applyBorder="1" applyAlignment="1">
      <alignment horizontal="right" vertical="center" wrapText="1"/>
    </xf>
    <xf numFmtId="0" fontId="24" fillId="46" borderId="0" xfId="13" applyFont="1" applyFill="1" applyBorder="1" applyAlignment="1">
      <alignment horizontal="right" vertical="center" wrapText="1"/>
    </xf>
    <xf numFmtId="164" fontId="10" fillId="42" borderId="0" xfId="13" applyNumberFormat="1" applyFont="1" applyFill="1" applyBorder="1" applyAlignment="1">
      <alignment horizontal="right" vertical="center" wrapText="1"/>
    </xf>
    <xf numFmtId="164" fontId="24" fillId="46" borderId="0" xfId="13" applyNumberFormat="1" applyFont="1" applyFill="1" applyBorder="1" applyAlignment="1">
      <alignment horizontal="right" vertical="center" wrapText="1"/>
    </xf>
    <xf numFmtId="0" fontId="15" fillId="42" borderId="0" xfId="13" applyFont="1" applyFill="1" applyBorder="1" applyAlignment="1">
      <alignment horizontal="right" vertical="center" wrapText="1"/>
    </xf>
    <xf numFmtId="0" fontId="15" fillId="46" borderId="0" xfId="13" applyFont="1" applyFill="1" applyBorder="1" applyAlignment="1">
      <alignment horizontal="right" vertical="center" wrapText="1"/>
    </xf>
    <xf numFmtId="164" fontId="15" fillId="42" borderId="0" xfId="13" applyNumberFormat="1" applyFont="1" applyFill="1" applyBorder="1" applyAlignment="1">
      <alignment horizontal="right" vertical="center" wrapText="1"/>
    </xf>
    <xf numFmtId="164" fontId="15" fillId="46" borderId="0" xfId="13" applyNumberFormat="1" applyFont="1" applyFill="1" applyBorder="1" applyAlignment="1">
      <alignment horizontal="right" vertical="center" wrapText="1"/>
    </xf>
    <xf numFmtId="9" fontId="10" fillId="42" borderId="0" xfId="13" applyNumberFormat="1" applyFont="1" applyFill="1" applyBorder="1" applyAlignment="1">
      <alignment horizontal="right" vertical="center" wrapText="1"/>
    </xf>
    <xf numFmtId="9" fontId="24" fillId="46" borderId="0" xfId="13" applyNumberFormat="1" applyFont="1" applyFill="1" applyBorder="1" applyAlignment="1">
      <alignment horizontal="right" vertical="center" wrapText="1"/>
    </xf>
    <xf numFmtId="10" fontId="10" fillId="42" borderId="0" xfId="13" applyNumberFormat="1" applyFont="1" applyFill="1" applyBorder="1" applyAlignment="1">
      <alignment horizontal="right" vertical="center" wrapText="1"/>
    </xf>
    <xf numFmtId="3" fontId="24" fillId="45" borderId="0" xfId="13" applyNumberFormat="1" applyFont="1" applyFill="1" applyBorder="1" applyAlignment="1">
      <alignment horizontal="right" vertical="center" wrapText="1"/>
    </xf>
    <xf numFmtId="0" fontId="24" fillId="45" borderId="0" xfId="13" applyFont="1" applyFill="1" applyBorder="1" applyAlignment="1">
      <alignment horizontal="right" vertical="center" wrapText="1"/>
    </xf>
    <xf numFmtId="169" fontId="24" fillId="45" borderId="0" xfId="13" applyNumberFormat="1" applyFont="1" applyFill="1" applyBorder="1" applyAlignment="1">
      <alignment horizontal="right" vertical="center" wrapText="1"/>
    </xf>
    <xf numFmtId="169" fontId="24" fillId="45" borderId="0" xfId="13" applyNumberFormat="1" applyFont="1" applyFill="1" applyBorder="1"/>
    <xf numFmtId="9" fontId="24" fillId="45" borderId="0" xfId="13" applyNumberFormat="1" applyFont="1" applyFill="1" applyBorder="1" applyAlignment="1">
      <alignment horizontal="right" vertical="center" wrapText="1"/>
    </xf>
    <xf numFmtId="166" fontId="10" fillId="42" borderId="0" xfId="13" applyNumberFormat="1" applyFont="1" applyFill="1" applyBorder="1" applyAlignment="1">
      <alignment horizontal="right" vertical="center" wrapText="1"/>
    </xf>
    <xf numFmtId="166" fontId="15" fillId="42" borderId="0" xfId="13" applyNumberFormat="1" applyFont="1" applyFill="1" applyBorder="1" applyAlignment="1">
      <alignment horizontal="right" vertical="center" wrapText="1"/>
    </xf>
    <xf numFmtId="166" fontId="43" fillId="41" borderId="0" xfId="13" applyNumberFormat="1" applyFont="1" applyFill="1" applyBorder="1" applyAlignment="1">
      <alignment horizontal="right" vertical="center" wrapText="1"/>
    </xf>
    <xf numFmtId="166" fontId="43" fillId="45" borderId="0" xfId="13" applyNumberFormat="1" applyFont="1" applyFill="1" applyBorder="1" applyAlignment="1">
      <alignment horizontal="right" vertical="center" wrapText="1"/>
    </xf>
    <xf numFmtId="0" fontId="15" fillId="31" borderId="0" xfId="13" applyFont="1" applyFill="1" applyBorder="1" applyAlignment="1">
      <alignment horizontal="right" wrapText="1"/>
    </xf>
    <xf numFmtId="0" fontId="15" fillId="31" borderId="0" xfId="13" applyFont="1" applyFill="1" applyBorder="1" applyAlignment="1">
      <alignment horizontal="left" wrapText="1"/>
    </xf>
    <xf numFmtId="0" fontId="24" fillId="33" borderId="0" xfId="13" applyFont="1" applyFill="1" applyBorder="1" applyAlignment="1">
      <alignment horizontal="center" vertical="top" wrapText="1"/>
    </xf>
    <xf numFmtId="166" fontId="21" fillId="37" borderId="0" xfId="13" applyNumberFormat="1" applyFont="1" applyFill="1" applyBorder="1" applyAlignment="1">
      <alignment horizontal="right" vertical="center" wrapText="1" indent="1"/>
    </xf>
    <xf numFmtId="168" fontId="21" fillId="37" borderId="0" xfId="13" applyNumberFormat="1" applyFont="1" applyFill="1" applyBorder="1" applyAlignment="1">
      <alignment horizontal="right" vertical="center" wrapText="1" indent="1"/>
    </xf>
    <xf numFmtId="0" fontId="15" fillId="31" borderId="0" xfId="13" applyFont="1" applyFill="1" applyBorder="1" applyAlignment="1">
      <alignment horizontal="right" vertical="center" wrapText="1"/>
    </xf>
    <xf numFmtId="0" fontId="15" fillId="31" borderId="0" xfId="13" applyFont="1" applyFill="1" applyBorder="1" applyAlignment="1">
      <alignment horizontal="left" vertical="center" wrapText="1"/>
    </xf>
    <xf numFmtId="3" fontId="21" fillId="37" borderId="0" xfId="13" applyNumberFormat="1" applyFont="1" applyFill="1" applyBorder="1" applyAlignment="1">
      <alignment horizontal="right" vertical="center" wrapText="1"/>
    </xf>
    <xf numFmtId="166" fontId="21" fillId="37" borderId="0" xfId="13" applyNumberFormat="1" applyFont="1" applyFill="1" applyBorder="1" applyAlignment="1">
      <alignment horizontal="right" vertical="center" wrapText="1"/>
    </xf>
    <xf numFmtId="168" fontId="21" fillId="37" borderId="0" xfId="13" applyNumberFormat="1" applyFont="1" applyFill="1" applyBorder="1" applyAlignment="1">
      <alignment horizontal="right" vertical="center" wrapText="1"/>
    </xf>
    <xf numFmtId="0" fontId="21" fillId="28" borderId="0" xfId="13" applyFont="1" applyFill="1" applyBorder="1" applyAlignment="1">
      <alignment horizontal="center" vertical="center" wrapText="1"/>
    </xf>
    <xf numFmtId="166" fontId="21" fillId="44" borderId="0" xfId="13" applyNumberFormat="1" applyFont="1" applyFill="1" applyBorder="1" applyAlignment="1">
      <alignment horizontal="right" vertical="center" wrapText="1"/>
    </xf>
    <xf numFmtId="168" fontId="21" fillId="44" borderId="0" xfId="13" applyNumberFormat="1" applyFont="1" applyFill="1" applyBorder="1" applyAlignment="1">
      <alignment horizontal="right" vertical="center" wrapText="1"/>
    </xf>
    <xf numFmtId="171" fontId="21" fillId="37" borderId="0" xfId="13" applyNumberFormat="1" applyFont="1" applyFill="1" applyBorder="1" applyAlignment="1">
      <alignment horizontal="right" vertical="center" wrapText="1"/>
    </xf>
    <xf numFmtId="0" fontId="21" fillId="0" borderId="0" xfId="0" applyFont="1"/>
    <xf numFmtId="0" fontId="15" fillId="2" borderId="0" xfId="0" applyFont="1" applyFill="1" applyBorder="1" applyAlignment="1">
      <alignment horizontal="center" vertical="center" wrapText="1"/>
    </xf>
    <xf numFmtId="0" fontId="21" fillId="0" borderId="0" xfId="0" applyFont="1" applyBorder="1"/>
    <xf numFmtId="0" fontId="15" fillId="3" borderId="0" xfId="0" applyFont="1" applyFill="1" applyBorder="1"/>
    <xf numFmtId="0" fontId="45" fillId="3" borderId="0" xfId="0" applyFont="1" applyFill="1" applyBorder="1"/>
    <xf numFmtId="0" fontId="51" fillId="0" borderId="0" xfId="0" applyFont="1"/>
    <xf numFmtId="0" fontId="49" fillId="0" borderId="0" xfId="0" applyFont="1" applyAlignment="1">
      <alignment horizontal="left"/>
    </xf>
    <xf numFmtId="0" fontId="15" fillId="2" borderId="0" xfId="0" applyFont="1" applyFill="1" applyBorder="1" applyAlignment="1">
      <alignment horizontal="right" vertical="center" wrapText="1"/>
    </xf>
    <xf numFmtId="165" fontId="15" fillId="4" borderId="0" xfId="1" applyNumberFormat="1" applyFont="1" applyFill="1" applyBorder="1"/>
    <xf numFmtId="165" fontId="22" fillId="4" borderId="0" xfId="1" applyNumberFormat="1" applyFont="1" applyFill="1" applyBorder="1"/>
    <xf numFmtId="0" fontId="15" fillId="3" borderId="0" xfId="0" applyFont="1" applyFill="1" applyBorder="1" applyAlignment="1">
      <alignment horizontal="left"/>
    </xf>
    <xf numFmtId="0" fontId="11" fillId="0" borderId="0" xfId="0" applyFont="1" applyAlignment="1">
      <alignment vertical="center"/>
    </xf>
    <xf numFmtId="0" fontId="22" fillId="0" borderId="0" xfId="0" applyFont="1" applyBorder="1" applyAlignment="1">
      <alignment vertical="center"/>
    </xf>
    <xf numFmtId="0" fontId="10" fillId="0" borderId="0" xfId="16" applyFont="1"/>
    <xf numFmtId="0" fontId="10" fillId="2" borderId="92" xfId="16" applyFont="1" applyFill="1" applyBorder="1" applyAlignment="1">
      <alignment horizontal="center" vertical="center"/>
    </xf>
    <xf numFmtId="0" fontId="10" fillId="2" borderId="92" xfId="16" applyFont="1" applyFill="1" applyBorder="1" applyAlignment="1">
      <alignment horizontal="center" vertical="center" wrapText="1"/>
    </xf>
    <xf numFmtId="0" fontId="10" fillId="3" borderId="0" xfId="16" applyFont="1" applyFill="1"/>
    <xf numFmtId="165" fontId="10" fillId="4" borderId="0" xfId="17" applyNumberFormat="1" applyFont="1" applyFill="1"/>
    <xf numFmtId="165" fontId="10" fillId="4" borderId="0" xfId="17" applyNumberFormat="1" applyFont="1" applyFill="1" applyAlignment="1">
      <alignment horizontal="right" vertical="center"/>
    </xf>
    <xf numFmtId="0" fontId="11" fillId="0" borderId="0" xfId="16" applyFont="1" applyAlignment="1">
      <alignment vertical="center"/>
    </xf>
    <xf numFmtId="165" fontId="10" fillId="3" borderId="0" xfId="17" applyNumberFormat="1" applyFont="1" applyFill="1"/>
    <xf numFmtId="0" fontId="21" fillId="13" borderId="0" xfId="0" applyFont="1" applyFill="1" applyAlignment="1">
      <alignment vertical="center" wrapText="1"/>
    </xf>
    <xf numFmtId="0" fontId="21" fillId="0" borderId="0" xfId="0" applyFont="1" applyAlignment="1">
      <alignment vertical="center"/>
    </xf>
    <xf numFmtId="0" fontId="19" fillId="0" borderId="0" xfId="15" applyFont="1" applyBorder="1" applyAlignment="1">
      <alignment horizontal="left" vertical="center" wrapText="1"/>
    </xf>
    <xf numFmtId="0" fontId="9" fillId="0" borderId="0" xfId="15" applyFont="1" applyBorder="1" applyAlignment="1">
      <alignment vertical="center"/>
    </xf>
    <xf numFmtId="0" fontId="15" fillId="2" borderId="0" xfId="15" applyFont="1" applyFill="1" applyBorder="1" applyAlignment="1">
      <alignment vertical="center"/>
    </xf>
    <xf numFmtId="0" fontId="11" fillId="0" borderId="0" xfId="15" applyFont="1" applyBorder="1" applyAlignment="1">
      <alignment horizontal="left" vertical="center" wrapText="1"/>
    </xf>
    <xf numFmtId="0" fontId="15" fillId="2" borderId="0" xfId="15" applyFont="1" applyFill="1" applyBorder="1" applyAlignment="1">
      <alignment vertical="center" wrapText="1"/>
    </xf>
    <xf numFmtId="0" fontId="10" fillId="18" borderId="0" xfId="15" applyFont="1" applyFill="1" applyBorder="1" applyAlignment="1">
      <alignment horizontal="left" vertical="center" wrapText="1"/>
    </xf>
    <xf numFmtId="166" fontId="15" fillId="4" borderId="0" xfId="15" applyNumberFormat="1" applyFont="1" applyFill="1" applyBorder="1" applyAlignment="1">
      <alignment horizontal="right" vertical="center"/>
    </xf>
    <xf numFmtId="0" fontId="24" fillId="3" borderId="0" xfId="15" applyFont="1" applyFill="1" applyBorder="1" applyAlignment="1">
      <alignment horizontal="right" vertical="center" wrapText="1"/>
    </xf>
    <xf numFmtId="0" fontId="10" fillId="18" borderId="0" xfId="15" applyFont="1" applyFill="1" applyBorder="1" applyAlignment="1">
      <alignment horizontal="right" vertical="center" wrapText="1"/>
    </xf>
    <xf numFmtId="169" fontId="20" fillId="4" borderId="0" xfId="15" applyNumberFormat="1" applyFont="1" applyFill="1" applyBorder="1" applyAlignment="1">
      <alignment horizontal="right" vertical="center"/>
    </xf>
    <xf numFmtId="37" fontId="15" fillId="4" borderId="0" xfId="1" applyNumberFormat="1" applyFont="1" applyFill="1" applyBorder="1" applyAlignment="1">
      <alignment horizontal="right" vertical="center"/>
    </xf>
    <xf numFmtId="37" fontId="20" fillId="4" borderId="0" xfId="1" applyNumberFormat="1" applyFont="1" applyFill="1" applyBorder="1" applyAlignment="1">
      <alignment horizontal="right" vertical="center"/>
    </xf>
    <xf numFmtId="167" fontId="15" fillId="4" borderId="0" xfId="1" applyNumberFormat="1" applyFont="1" applyFill="1" applyBorder="1" applyAlignment="1">
      <alignment horizontal="right" vertical="center"/>
    </xf>
    <xf numFmtId="0" fontId="11" fillId="0" borderId="0" xfId="15" applyFont="1" applyBorder="1" applyAlignment="1">
      <alignment horizontal="left" vertical="center"/>
    </xf>
    <xf numFmtId="0" fontId="21" fillId="0" borderId="0" xfId="15" applyFont="1"/>
    <xf numFmtId="0" fontId="9" fillId="0" borderId="0" xfId="0" applyFont="1" applyBorder="1" applyAlignment="1">
      <alignment horizontal="left"/>
    </xf>
    <xf numFmtId="172" fontId="9" fillId="0" borderId="0" xfId="0" applyNumberFormat="1" applyFont="1" applyBorder="1" applyAlignment="1"/>
    <xf numFmtId="173" fontId="9" fillId="0" borderId="0" xfId="0" applyNumberFormat="1" applyFont="1" applyBorder="1" applyAlignment="1"/>
    <xf numFmtId="9" fontId="9" fillId="0" borderId="0" xfId="0" applyNumberFormat="1" applyFont="1" applyBorder="1" applyAlignment="1"/>
    <xf numFmtId="0" fontId="15" fillId="0" borderId="0" xfId="0" applyFont="1" applyAlignment="1">
      <alignment vertical="top"/>
    </xf>
    <xf numFmtId="169" fontId="9" fillId="0" borderId="0" xfId="0" applyNumberFormat="1" applyFont="1" applyAlignment="1">
      <alignment vertical="top"/>
    </xf>
    <xf numFmtId="3" fontId="15" fillId="0" borderId="0" xfId="0" applyNumberFormat="1" applyFont="1" applyAlignment="1">
      <alignment vertical="top"/>
    </xf>
    <xf numFmtId="0" fontId="10" fillId="2" borderId="0" xfId="0" applyFont="1" applyFill="1" applyBorder="1" applyAlignment="1">
      <alignment horizontal="center" vertical="top" wrapText="1"/>
    </xf>
    <xf numFmtId="0" fontId="10" fillId="0" borderId="0" xfId="0" applyFont="1" applyBorder="1" applyAlignment="1"/>
    <xf numFmtId="0" fontId="9" fillId="0" borderId="0" xfId="0" applyFont="1" applyBorder="1" applyAlignment="1"/>
    <xf numFmtId="3" fontId="10" fillId="0" borderId="0" xfId="0" applyNumberFormat="1" applyFont="1"/>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3" borderId="0" xfId="0" applyFont="1" applyFill="1" applyBorder="1"/>
    <xf numFmtId="0" fontId="10" fillId="3" borderId="0" xfId="0" applyFont="1" applyFill="1" applyBorder="1" applyAlignment="1"/>
    <xf numFmtId="172" fontId="10" fillId="4" borderId="0" xfId="0" applyNumberFormat="1" applyFont="1" applyFill="1" applyBorder="1" applyAlignment="1">
      <alignment horizontal="right"/>
    </xf>
    <xf numFmtId="164" fontId="10" fillId="4" borderId="0" xfId="0" applyNumberFormat="1" applyFont="1" applyFill="1" applyBorder="1" applyAlignment="1">
      <alignment vertical="center"/>
    </xf>
    <xf numFmtId="9" fontId="10" fillId="4" borderId="0" xfId="0" applyNumberFormat="1" applyFont="1" applyFill="1" applyBorder="1" applyAlignment="1">
      <alignment vertical="center"/>
    </xf>
    <xf numFmtId="164" fontId="10" fillId="4" borderId="0" xfId="0" applyNumberFormat="1" applyFont="1" applyFill="1" applyBorder="1" applyAlignment="1">
      <alignment horizontal="right" vertical="center"/>
    </xf>
    <xf numFmtId="169" fontId="10" fillId="0" borderId="0" xfId="0" applyNumberFormat="1" applyFont="1"/>
    <xf numFmtId="169" fontId="10" fillId="0" borderId="0" xfId="0" applyNumberFormat="1" applyFont="1" applyAlignment="1">
      <alignment vertical="top"/>
    </xf>
    <xf numFmtId="0" fontId="10" fillId="0" borderId="0" xfId="0" applyFont="1" applyAlignment="1">
      <alignment vertical="top"/>
    </xf>
    <xf numFmtId="0" fontId="10" fillId="0" borderId="0" xfId="0" applyFont="1" applyBorder="1" applyAlignment="1">
      <alignment vertical="top" wrapText="1"/>
    </xf>
    <xf numFmtId="0" fontId="10" fillId="3" borderId="0" xfId="15" applyFont="1" applyFill="1" applyBorder="1" applyAlignment="1">
      <alignment vertical="top" wrapText="1"/>
    </xf>
    <xf numFmtId="0" fontId="10" fillId="3" borderId="0" xfId="15" applyFont="1" applyFill="1" applyBorder="1" applyAlignment="1">
      <alignment vertical="top"/>
    </xf>
    <xf numFmtId="164" fontId="10" fillId="4" borderId="0" xfId="15" applyNumberFormat="1" applyFont="1" applyFill="1" applyBorder="1"/>
    <xf numFmtId="164" fontId="10" fillId="4" borderId="0" xfId="15" applyNumberFormat="1" applyFont="1" applyFill="1" applyBorder="1" applyAlignment="1">
      <alignment horizontal="right"/>
    </xf>
    <xf numFmtId="3" fontId="9" fillId="0" borderId="0" xfId="15" applyNumberFormat="1" applyFont="1" applyBorder="1" applyAlignment="1">
      <alignment vertical="center"/>
    </xf>
    <xf numFmtId="3" fontId="9" fillId="0" borderId="0" xfId="15" applyNumberFormat="1" applyFont="1" applyBorder="1" applyAlignment="1">
      <alignment vertical="center" wrapText="1"/>
    </xf>
    <xf numFmtId="16" fontId="10" fillId="3" borderId="0" xfId="15" applyNumberFormat="1" applyFont="1" applyFill="1" applyBorder="1" applyAlignment="1">
      <alignment horizontal="right" vertical="top"/>
    </xf>
    <xf numFmtId="3" fontId="10" fillId="4" borderId="0" xfId="19" applyNumberFormat="1" applyFont="1" applyFill="1" applyBorder="1"/>
    <xf numFmtId="49" fontId="10" fillId="3" borderId="0" xfId="15" applyNumberFormat="1" applyFont="1" applyFill="1" applyBorder="1" applyAlignment="1">
      <alignment horizontal="right" vertical="top"/>
    </xf>
    <xf numFmtId="0" fontId="10" fillId="3" borderId="0" xfId="15" applyFont="1" applyFill="1" applyBorder="1" applyAlignment="1">
      <alignment horizontal="right" vertical="top"/>
    </xf>
    <xf numFmtId="3" fontId="10" fillId="4" borderId="0" xfId="19" applyNumberFormat="1" applyFont="1" applyFill="1" applyBorder="1" applyAlignment="1">
      <alignment horizontal="right"/>
    </xf>
    <xf numFmtId="3" fontId="10" fillId="3" borderId="0" xfId="15" applyNumberFormat="1" applyFont="1" applyFill="1" applyBorder="1"/>
    <xf numFmtId="9" fontId="10" fillId="3" borderId="0" xfId="15" applyNumberFormat="1" applyFont="1" applyFill="1" applyBorder="1" applyAlignment="1">
      <alignment horizontal="right"/>
    </xf>
    <xf numFmtId="3" fontId="10" fillId="2" borderId="0" xfId="15" applyNumberFormat="1" applyFont="1" applyFill="1" applyBorder="1"/>
    <xf numFmtId="0" fontId="10" fillId="2" borderId="0" xfId="15" applyFont="1" applyFill="1" applyBorder="1"/>
    <xf numFmtId="0" fontId="15" fillId="2" borderId="0" xfId="15" applyFont="1" applyFill="1" applyBorder="1"/>
    <xf numFmtId="0" fontId="10" fillId="2" borderId="0" xfId="0" applyFont="1" applyFill="1" applyBorder="1" applyAlignment="1">
      <alignment horizontal="left" vertical="center" wrapText="1"/>
    </xf>
    <xf numFmtId="3" fontId="10" fillId="3" borderId="0" xfId="0" applyNumberFormat="1" applyFont="1" applyFill="1" applyBorder="1" applyAlignment="1">
      <alignment horizontal="left" vertical="top" wrapText="1"/>
    </xf>
    <xf numFmtId="164" fontId="10" fillId="4" borderId="0" xfId="0" applyNumberFormat="1" applyFont="1" applyFill="1" applyBorder="1" applyAlignment="1">
      <alignment horizontal="right"/>
    </xf>
    <xf numFmtId="3" fontId="10" fillId="4" borderId="0" xfId="19" applyNumberFormat="1" applyFont="1" applyFill="1" applyBorder="1" applyAlignment="1">
      <alignment horizontal="right" vertical="center"/>
    </xf>
    <xf numFmtId="3" fontId="10" fillId="3" borderId="0" xfId="0" applyNumberFormat="1" applyFont="1" applyFill="1" applyBorder="1" applyAlignment="1">
      <alignment horizontal="left" vertical="center" wrapText="1"/>
    </xf>
    <xf numFmtId="9" fontId="10" fillId="4" borderId="0" xfId="0" applyNumberFormat="1" applyFont="1" applyFill="1" applyBorder="1" applyAlignment="1">
      <alignment horizontal="right" vertical="center"/>
    </xf>
    <xf numFmtId="9" fontId="10" fillId="4" borderId="0" xfId="0" applyNumberFormat="1" applyFont="1" applyFill="1" applyBorder="1" applyAlignment="1">
      <alignment horizontal="right"/>
    </xf>
    <xf numFmtId="0" fontId="10" fillId="0" borderId="0" xfId="0" applyFont="1" applyAlignment="1"/>
    <xf numFmtId="0" fontId="10" fillId="2" borderId="0" xfId="0" applyFont="1" applyFill="1" applyBorder="1" applyAlignment="1">
      <alignment horizontal="left" vertical="center"/>
    </xf>
    <xf numFmtId="3" fontId="10" fillId="3" borderId="0" xfId="0" applyNumberFormat="1" applyFont="1" applyFill="1" applyBorder="1" applyAlignment="1">
      <alignment horizontal="left" vertical="top"/>
    </xf>
    <xf numFmtId="3" fontId="10" fillId="4" borderId="0" xfId="0" applyNumberFormat="1" applyFont="1" applyFill="1" applyBorder="1" applyAlignment="1"/>
    <xf numFmtId="3" fontId="10" fillId="4" borderId="0" xfId="19" applyNumberFormat="1" applyFont="1" applyFill="1" applyBorder="1" applyAlignment="1"/>
    <xf numFmtId="3" fontId="10" fillId="3" borderId="0" xfId="0" applyNumberFormat="1" applyFont="1" applyFill="1" applyBorder="1" applyAlignment="1"/>
    <xf numFmtId="9" fontId="10" fillId="3" borderId="0" xfId="0" applyNumberFormat="1" applyFont="1" applyFill="1" applyBorder="1" applyAlignment="1">
      <alignment horizontal="right"/>
    </xf>
    <xf numFmtId="3" fontId="10" fillId="3" borderId="0" xfId="19" applyNumberFormat="1" applyFont="1" applyFill="1" applyBorder="1" applyAlignment="1">
      <alignment horizontal="right" vertical="center"/>
    </xf>
    <xf numFmtId="164" fontId="10" fillId="3" borderId="0" xfId="19" applyNumberFormat="1" applyFont="1" applyFill="1" applyBorder="1" applyAlignment="1">
      <alignment horizontal="right" vertical="center"/>
    </xf>
    <xf numFmtId="164" fontId="10" fillId="4" borderId="0" xfId="19" applyNumberFormat="1" applyFont="1" applyFill="1" applyBorder="1" applyAlignment="1">
      <alignment horizontal="right" vertical="center"/>
    </xf>
    <xf numFmtId="164" fontId="10" fillId="4" borderId="0" xfId="19" applyNumberFormat="1" applyFont="1" applyFill="1" applyBorder="1" applyAlignment="1">
      <alignment horizontal="right"/>
    </xf>
    <xf numFmtId="0" fontId="10" fillId="2" borderId="0" xfId="0" applyFont="1" applyFill="1" applyBorder="1" applyAlignment="1">
      <alignment horizontal="left" vertical="top" wrapText="1"/>
    </xf>
    <xf numFmtId="164" fontId="10" fillId="4" borderId="0" xfId="19" applyNumberFormat="1" applyFont="1" applyFill="1" applyBorder="1" applyAlignment="1">
      <alignment vertical="center"/>
    </xf>
    <xf numFmtId="164" fontId="10" fillId="3" borderId="0" xfId="19" applyNumberFormat="1" applyFont="1" applyFill="1" applyBorder="1" applyAlignment="1">
      <alignment vertical="center"/>
    </xf>
    <xf numFmtId="9" fontId="10" fillId="4" borderId="0" xfId="19" applyNumberFormat="1" applyFont="1" applyFill="1" applyBorder="1" applyAlignment="1">
      <alignment horizontal="right" vertical="center"/>
    </xf>
    <xf numFmtId="9" fontId="10" fillId="3" borderId="0" xfId="19" applyNumberFormat="1" applyFont="1" applyFill="1" applyBorder="1" applyAlignment="1">
      <alignment horizontal="right" vertical="center"/>
    </xf>
    <xf numFmtId="3" fontId="10" fillId="3" borderId="0" xfId="19" applyNumberFormat="1" applyFont="1" applyFill="1" applyBorder="1" applyAlignment="1">
      <alignment horizontal="right"/>
    </xf>
    <xf numFmtId="9" fontId="10" fillId="3" borderId="0" xfId="19" applyNumberFormat="1" applyFont="1" applyFill="1" applyBorder="1" applyAlignment="1">
      <alignment horizontal="right"/>
    </xf>
    <xf numFmtId="169" fontId="10" fillId="0" borderId="0" xfId="0" applyNumberFormat="1" applyFont="1" applyAlignment="1"/>
    <xf numFmtId="49" fontId="10" fillId="0" borderId="0" xfId="0" applyNumberFormat="1" applyFont="1" applyBorder="1" applyAlignment="1"/>
    <xf numFmtId="174" fontId="10" fillId="4" borderId="0" xfId="0" applyNumberFormat="1" applyFont="1" applyFill="1" applyBorder="1" applyAlignment="1"/>
    <xf numFmtId="175" fontId="10" fillId="4" borderId="0" xfId="0" applyNumberFormat="1" applyFont="1" applyFill="1" applyBorder="1" applyAlignment="1"/>
    <xf numFmtId="176" fontId="10" fillId="4" borderId="0" xfId="0" applyNumberFormat="1" applyFont="1" applyFill="1" applyBorder="1" applyAlignment="1"/>
    <xf numFmtId="3" fontId="10" fillId="4" borderId="0" xfId="1" applyNumberFormat="1" applyFont="1" applyFill="1" applyBorder="1" applyAlignment="1"/>
    <xf numFmtId="164" fontId="10" fillId="3" borderId="0" xfId="0" applyNumberFormat="1" applyFont="1" applyFill="1" applyBorder="1" applyAlignment="1">
      <alignment horizontal="right"/>
    </xf>
    <xf numFmtId="3" fontId="10" fillId="2" borderId="0" xfId="0" applyNumberFormat="1" applyFont="1" applyFill="1" applyBorder="1" applyAlignment="1">
      <alignment horizontal="center" vertical="center"/>
    </xf>
    <xf numFmtId="164" fontId="10" fillId="4" borderId="0" xfId="1" applyNumberFormat="1" applyFont="1" applyFill="1" applyBorder="1" applyAlignment="1">
      <alignment horizontal="right"/>
    </xf>
    <xf numFmtId="3" fontId="10" fillId="0" borderId="0" xfId="0" applyNumberFormat="1" applyFont="1" applyBorder="1" applyAlignment="1"/>
    <xf numFmtId="169" fontId="10" fillId="0" borderId="0" xfId="0" applyNumberFormat="1" applyFont="1" applyBorder="1" applyAlignment="1"/>
    <xf numFmtId="3" fontId="10" fillId="4" borderId="0" xfId="0" applyNumberFormat="1" applyFont="1" applyFill="1" applyBorder="1" applyAlignment="1">
      <alignment horizontal="right" vertical="center" wrapText="1"/>
    </xf>
    <xf numFmtId="164" fontId="10" fillId="4" borderId="0" xfId="0" applyNumberFormat="1" applyFont="1" applyFill="1" applyBorder="1" applyAlignment="1">
      <alignment horizontal="right" vertical="center" wrapText="1"/>
    </xf>
    <xf numFmtId="9" fontId="10" fillId="3" borderId="0" xfId="0" applyNumberFormat="1" applyFont="1" applyFill="1" applyBorder="1" applyAlignment="1">
      <alignment horizontal="right" vertical="center" wrapText="1"/>
    </xf>
    <xf numFmtId="0" fontId="15" fillId="0" borderId="0" xfId="0" applyFont="1" applyBorder="1" applyAlignment="1">
      <alignment vertical="center"/>
    </xf>
    <xf numFmtId="169" fontId="10" fillId="0" borderId="0" xfId="0" applyNumberFormat="1" applyFont="1" applyBorder="1" applyAlignment="1">
      <alignment horizontal="right" vertical="center"/>
    </xf>
    <xf numFmtId="3" fontId="10" fillId="0" borderId="0" xfId="0" applyNumberFormat="1" applyFont="1" applyBorder="1" applyAlignment="1">
      <alignment vertical="center"/>
    </xf>
    <xf numFmtId="9" fontId="10" fillId="4" borderId="0" xfId="0" applyNumberFormat="1" applyFont="1" applyFill="1" applyBorder="1" applyAlignment="1">
      <alignment horizontal="right" vertical="center" wrapText="1"/>
    </xf>
    <xf numFmtId="0" fontId="9" fillId="0" borderId="0" xfId="15" applyFont="1" applyAlignment="1">
      <alignment vertical="center"/>
    </xf>
    <xf numFmtId="0" fontId="10" fillId="0" borderId="0" xfId="15" applyFont="1"/>
    <xf numFmtId="0" fontId="10" fillId="14" borderId="0" xfId="15" applyFont="1" applyFill="1" applyBorder="1" applyAlignment="1">
      <alignment vertical="center" wrapText="1"/>
    </xf>
    <xf numFmtId="17" fontId="10" fillId="14" borderId="0" xfId="15" applyNumberFormat="1" applyFont="1" applyFill="1" applyBorder="1" applyAlignment="1">
      <alignment horizontal="center" vertical="center" wrapText="1"/>
    </xf>
    <xf numFmtId="17" fontId="10" fillId="5" borderId="0" xfId="15" applyNumberFormat="1" applyFont="1" applyFill="1" applyBorder="1" applyAlignment="1">
      <alignment horizontal="center" vertical="center" wrapText="1"/>
    </xf>
    <xf numFmtId="0" fontId="10" fillId="3" borderId="0" xfId="15" applyFont="1" applyFill="1" applyBorder="1" applyAlignment="1">
      <alignment vertical="center" wrapText="1"/>
    </xf>
    <xf numFmtId="0" fontId="10" fillId="4" borderId="0" xfId="15" applyFont="1" applyFill="1" applyBorder="1" applyAlignment="1">
      <alignment horizontal="center" vertical="center" wrapText="1"/>
    </xf>
    <xf numFmtId="0" fontId="10" fillId="4" borderId="0" xfId="15" applyNumberFormat="1" applyFont="1" applyFill="1" applyBorder="1" applyAlignment="1">
      <alignment horizontal="center" vertical="center" wrapText="1"/>
    </xf>
    <xf numFmtId="166" fontId="10" fillId="4" borderId="0" xfId="15" applyNumberFormat="1" applyFont="1" applyFill="1" applyBorder="1" applyAlignment="1">
      <alignment horizontal="center" vertical="center" wrapText="1"/>
    </xf>
    <xf numFmtId="0" fontId="10" fillId="2" borderId="0" xfId="15" applyFont="1" applyFill="1" applyBorder="1" applyAlignment="1">
      <alignment vertical="center" wrapText="1"/>
    </xf>
    <xf numFmtId="0" fontId="11" fillId="0" borderId="0" xfId="15" applyFont="1"/>
    <xf numFmtId="3" fontId="15" fillId="0" borderId="0" xfId="15" applyNumberFormat="1" applyFont="1"/>
    <xf numFmtId="0" fontId="15" fillId="13" borderId="0" xfId="15" applyFont="1" applyFill="1"/>
    <xf numFmtId="0" fontId="10" fillId="13" borderId="0" xfId="15" applyFont="1" applyFill="1" applyBorder="1" applyAlignment="1">
      <alignment horizontal="left" vertical="center"/>
    </xf>
    <xf numFmtId="0" fontId="23" fillId="0" borderId="0" xfId="15" applyFont="1" applyAlignment="1">
      <alignment horizontal="left" vertical="center"/>
    </xf>
    <xf numFmtId="0" fontId="15" fillId="0" borderId="0" xfId="15" applyFont="1" applyAlignment="1">
      <alignment horizontal="left"/>
    </xf>
    <xf numFmtId="171" fontId="15" fillId="0" borderId="0" xfId="15" applyNumberFormat="1" applyFont="1"/>
    <xf numFmtId="0" fontId="24" fillId="3" borderId="0" xfId="0" applyFont="1" applyFill="1" applyBorder="1" applyAlignment="1">
      <alignment horizontal="center" vertical="center" wrapText="1"/>
    </xf>
    <xf numFmtId="0" fontId="0" fillId="0" borderId="0" xfId="0" applyFont="1"/>
    <xf numFmtId="0" fontId="15" fillId="2" borderId="0" xfId="0" applyFont="1" applyFill="1" applyBorder="1" applyAlignment="1">
      <alignment horizontal="center" vertical="center"/>
    </xf>
    <xf numFmtId="0" fontId="15" fillId="2" borderId="0" xfId="15" applyFont="1" applyFill="1" applyBorder="1" applyAlignment="1">
      <alignment horizontal="left" vertical="center" wrapText="1"/>
    </xf>
    <xf numFmtId="0" fontId="15" fillId="2" borderId="0" xfId="15" applyFont="1" applyFill="1" applyBorder="1" applyAlignment="1">
      <alignment horizontal="left" vertical="center"/>
    </xf>
    <xf numFmtId="0" fontId="22" fillId="2" borderId="0" xfId="15" applyFont="1" applyFill="1" applyBorder="1" applyAlignment="1">
      <alignment horizontal="left" vertical="center"/>
    </xf>
    <xf numFmtId="0" fontId="10" fillId="18" borderId="0" xfId="15" applyFont="1" applyFill="1" applyBorder="1" applyAlignment="1">
      <alignment horizontal="left" vertical="center"/>
    </xf>
    <xf numFmtId="3" fontId="15" fillId="4" borderId="0" xfId="15" applyNumberFormat="1" applyFont="1" applyFill="1" applyBorder="1" applyAlignment="1">
      <alignment horizontal="right" vertical="center"/>
    </xf>
    <xf numFmtId="1" fontId="20" fillId="4" borderId="0" xfId="15" applyNumberFormat="1" applyFont="1" applyFill="1" applyBorder="1" applyAlignment="1">
      <alignment horizontal="right" vertical="center"/>
    </xf>
    <xf numFmtId="3" fontId="15" fillId="4" borderId="0" xfId="15" quotePrefix="1" applyNumberFormat="1" applyFont="1" applyFill="1" applyBorder="1" applyAlignment="1">
      <alignment horizontal="right" vertical="center"/>
    </xf>
    <xf numFmtId="1" fontId="15" fillId="4" borderId="0" xfId="15" applyNumberFormat="1" applyFont="1" applyFill="1" applyBorder="1" applyAlignment="1">
      <alignment vertical="center"/>
    </xf>
    <xf numFmtId="1" fontId="15" fillId="4" borderId="0" xfId="15" applyNumberFormat="1" applyFont="1" applyFill="1" applyBorder="1" applyAlignment="1">
      <alignment horizontal="right" vertical="center"/>
    </xf>
    <xf numFmtId="0" fontId="9" fillId="18" borderId="0" xfId="15" applyFont="1" applyFill="1" applyBorder="1" applyAlignment="1">
      <alignment horizontal="left" vertical="center"/>
    </xf>
    <xf numFmtId="166" fontId="20" fillId="4" borderId="0" xfId="15" applyNumberFormat="1" applyFont="1" applyFill="1" applyBorder="1" applyAlignment="1">
      <alignment horizontal="right" vertical="center"/>
    </xf>
    <xf numFmtId="166" fontId="15" fillId="4" borderId="0" xfId="15" quotePrefix="1" applyNumberFormat="1" applyFont="1" applyFill="1" applyBorder="1" applyAlignment="1">
      <alignment horizontal="right" vertical="center"/>
    </xf>
    <xf numFmtId="166" fontId="15" fillId="4" borderId="0" xfId="15" applyNumberFormat="1" applyFont="1" applyFill="1" applyBorder="1" applyAlignment="1">
      <alignment vertical="center"/>
    </xf>
    <xf numFmtId="0" fontId="15" fillId="2" borderId="0" xfId="0" applyFont="1" applyFill="1" applyBorder="1" applyAlignment="1">
      <alignment vertical="center" wrapText="1"/>
    </xf>
    <xf numFmtId="166" fontId="15" fillId="4" borderId="0" xfId="0" applyNumberFormat="1" applyFont="1" applyFill="1" applyBorder="1" applyAlignment="1">
      <alignment horizontal="right" vertical="center"/>
    </xf>
    <xf numFmtId="166" fontId="15" fillId="4" borderId="0" xfId="0" quotePrefix="1" applyNumberFormat="1" applyFont="1" applyFill="1" applyBorder="1" applyAlignment="1">
      <alignment horizontal="right" vertical="center"/>
    </xf>
    <xf numFmtId="166" fontId="15" fillId="4" borderId="0" xfId="0" applyNumberFormat="1" applyFont="1" applyFill="1" applyBorder="1" applyAlignment="1">
      <alignment vertical="center"/>
    </xf>
    <xf numFmtId="166" fontId="20" fillId="4" borderId="0" xfId="0" applyNumberFormat="1" applyFont="1" applyFill="1" applyBorder="1" applyAlignment="1">
      <alignment horizontal="right" vertical="center"/>
    </xf>
    <xf numFmtId="0" fontId="10" fillId="18" borderId="0" xfId="0" applyFont="1" applyFill="1" applyBorder="1" applyAlignment="1">
      <alignment horizontal="left" vertical="center"/>
    </xf>
    <xf numFmtId="0" fontId="10" fillId="18" borderId="0" xfId="0" applyFont="1" applyFill="1" applyBorder="1" applyAlignment="1">
      <alignment horizontal="left" vertical="center" wrapText="1"/>
    </xf>
    <xf numFmtId="0" fontId="24" fillId="3" borderId="0" xfId="0" applyFont="1" applyFill="1" applyBorder="1" applyAlignment="1">
      <alignment horizontal="right" vertical="center" wrapText="1"/>
    </xf>
    <xf numFmtId="171" fontId="24" fillId="3" borderId="0" xfId="15" applyNumberFormat="1" applyFont="1" applyFill="1" applyBorder="1" applyAlignment="1">
      <alignment horizontal="right" vertical="center" wrapText="1"/>
    </xf>
    <xf numFmtId="0" fontId="15" fillId="2" borderId="0" xfId="0" applyFont="1" applyFill="1" applyBorder="1" applyAlignment="1">
      <alignment horizontal="left" vertical="center" wrapText="1"/>
    </xf>
    <xf numFmtId="171" fontId="15" fillId="4" borderId="0" xfId="0" applyNumberFormat="1" applyFont="1" applyFill="1" applyBorder="1" applyAlignment="1">
      <alignment horizontal="right" vertical="center"/>
    </xf>
    <xf numFmtId="171" fontId="15" fillId="4" borderId="0" xfId="0" applyNumberFormat="1" applyFont="1" applyFill="1" applyBorder="1" applyAlignment="1">
      <alignment vertical="center"/>
    </xf>
    <xf numFmtId="171" fontId="20" fillId="4" borderId="0" xfId="0" applyNumberFormat="1" applyFont="1" applyFill="1" applyBorder="1" applyAlignment="1">
      <alignment horizontal="right" vertical="center"/>
    </xf>
    <xf numFmtId="0" fontId="15" fillId="2" borderId="0" xfId="0" applyFont="1" applyFill="1" applyBorder="1" applyAlignment="1">
      <alignment horizontal="left" vertical="center"/>
    </xf>
    <xf numFmtId="166" fontId="10" fillId="4" borderId="0" xfId="0" quotePrefix="1" applyNumberFormat="1" applyFont="1" applyFill="1" applyBorder="1" applyAlignment="1">
      <alignment horizontal="right" vertical="center"/>
    </xf>
    <xf numFmtId="3" fontId="15" fillId="4" borderId="0" xfId="0" applyNumberFormat="1" applyFont="1" applyFill="1" applyBorder="1" applyAlignment="1">
      <alignment horizontal="right" vertical="center"/>
    </xf>
    <xf numFmtId="1" fontId="20" fillId="4" borderId="0" xfId="0" applyNumberFormat="1" applyFont="1" applyFill="1" applyBorder="1" applyAlignment="1">
      <alignment horizontal="right" vertical="center"/>
    </xf>
    <xf numFmtId="1" fontId="15" fillId="4" borderId="0" xfId="0" applyNumberFormat="1" applyFont="1" applyFill="1" applyBorder="1" applyAlignment="1">
      <alignment vertical="center"/>
    </xf>
    <xf numFmtId="0" fontId="21" fillId="0" borderId="0" xfId="15"/>
    <xf numFmtId="3" fontId="21" fillId="0" borderId="0" xfId="15" applyNumberFormat="1"/>
    <xf numFmtId="1" fontId="14" fillId="4" borderId="0" xfId="15" applyNumberFormat="1" applyFont="1" applyFill="1" applyBorder="1" applyAlignment="1">
      <alignment horizontal="right" vertical="center"/>
    </xf>
    <xf numFmtId="0" fontId="9" fillId="18" borderId="0" xfId="15" applyFont="1" applyFill="1" applyBorder="1" applyAlignment="1">
      <alignment horizontal="center" vertical="center" wrapText="1"/>
    </xf>
    <xf numFmtId="0" fontId="10" fillId="0" borderId="0" xfId="0" applyFont="1" applyFill="1"/>
    <xf numFmtId="3" fontId="10" fillId="0" borderId="0" xfId="0" applyNumberFormat="1" applyFont="1" applyFill="1"/>
    <xf numFmtId="0" fontId="10" fillId="0" borderId="96" xfId="0" applyNumberFormat="1" applyFont="1" applyFill="1" applyBorder="1" applyAlignment="1">
      <alignment horizontal="left" wrapText="1" indent="1"/>
    </xf>
    <xf numFmtId="179" fontId="10" fillId="0" borderId="0" xfId="0" applyNumberFormat="1" applyFont="1" applyFill="1" applyBorder="1" applyAlignment="1">
      <alignment horizontal="right"/>
    </xf>
    <xf numFmtId="179" fontId="10" fillId="0" borderId="97" xfId="0" applyNumberFormat="1" applyFont="1" applyFill="1" applyBorder="1" applyAlignment="1">
      <alignment horizontal="right"/>
    </xf>
    <xf numFmtId="179" fontId="10" fillId="0" borderId="95" xfId="0" applyNumberFormat="1" applyFont="1" applyFill="1" applyBorder="1" applyAlignment="1">
      <alignment horizontal="right"/>
    </xf>
    <xf numFmtId="0" fontId="10" fillId="0" borderId="0" xfId="0" applyFont="1" applyFill="1" applyAlignment="1"/>
    <xf numFmtId="0" fontId="10" fillId="47" borderId="96" xfId="0" applyNumberFormat="1" applyFont="1" applyFill="1" applyBorder="1" applyAlignment="1">
      <alignment wrapText="1"/>
    </xf>
    <xf numFmtId="178" fontId="10" fillId="47" borderId="0" xfId="0" applyNumberFormat="1" applyFont="1" applyFill="1" applyBorder="1" applyAlignment="1">
      <alignment horizontal="right"/>
    </xf>
    <xf numFmtId="178" fontId="10" fillId="47" borderId="94" xfId="0" applyNumberFormat="1" applyFont="1" applyFill="1" applyBorder="1" applyAlignment="1">
      <alignment horizontal="right"/>
    </xf>
    <xf numFmtId="178" fontId="10" fillId="47" borderId="95" xfId="0" applyNumberFormat="1" applyFont="1" applyFill="1" applyBorder="1" applyAlignment="1">
      <alignment horizontal="right"/>
    </xf>
    <xf numFmtId="0"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0" fontId="10" fillId="3" borderId="0" xfId="0" applyNumberFormat="1" applyFont="1" applyFill="1" applyBorder="1" applyAlignment="1">
      <alignment horizontal="left" wrapText="1"/>
    </xf>
    <xf numFmtId="0" fontId="11" fillId="0" borderId="93" xfId="0" applyFont="1" applyFill="1" applyBorder="1" applyAlignment="1">
      <alignment horizontal="left" vertical="center"/>
    </xf>
    <xf numFmtId="0" fontId="29" fillId="0" borderId="0" xfId="0" applyFont="1" applyFill="1"/>
    <xf numFmtId="0" fontId="29" fillId="0" borderId="0" xfId="0" applyFont="1" applyFill="1" applyAlignment="1">
      <alignment horizontal="left" vertical="center"/>
    </xf>
    <xf numFmtId="177" fontId="29" fillId="0" borderId="0" xfId="0" applyNumberFormat="1" applyFont="1" applyFill="1" applyAlignment="1">
      <alignment horizontal="left" vertical="center"/>
    </xf>
    <xf numFmtId="0" fontId="10" fillId="3" borderId="0" xfId="0" applyNumberFormat="1" applyFont="1" applyFill="1" applyBorder="1" applyAlignment="1">
      <alignment vertical="center" wrapText="1"/>
    </xf>
    <xf numFmtId="178" fontId="10" fillId="4"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wrapText="1"/>
    </xf>
    <xf numFmtId="0" fontId="29" fillId="0" borderId="0" xfId="0" applyFont="1" applyFill="1" applyAlignment="1">
      <alignment vertical="center"/>
    </xf>
    <xf numFmtId="177" fontId="29" fillId="0" borderId="0" xfId="0" applyNumberFormat="1" applyFont="1" applyFill="1" applyAlignment="1">
      <alignment vertical="center"/>
    </xf>
    <xf numFmtId="3" fontId="15" fillId="4" borderId="0" xfId="0" quotePrefix="1" applyNumberFormat="1" applyFont="1" applyFill="1" applyBorder="1" applyAlignment="1">
      <alignment horizontal="right" vertical="center"/>
    </xf>
    <xf numFmtId="17" fontId="10" fillId="5" borderId="0" xfId="0" applyNumberFormat="1" applyFont="1" applyFill="1" applyBorder="1" applyAlignment="1">
      <alignment horizontal="center" vertical="center" wrapText="1"/>
    </xf>
    <xf numFmtId="0" fontId="10" fillId="0" borderId="0" xfId="0" applyFont="1"/>
    <xf numFmtId="17" fontId="10" fillId="2" borderId="0" xfId="0" applyNumberFormat="1" applyFont="1" applyFill="1" applyBorder="1" applyAlignment="1">
      <alignment horizontal="center" vertical="center" wrapText="1"/>
    </xf>
    <xf numFmtId="0" fontId="10" fillId="3" borderId="0" xfId="0" applyFont="1" applyFill="1" applyBorder="1" applyAlignment="1">
      <alignment vertical="center" wrapText="1"/>
    </xf>
    <xf numFmtId="0" fontId="10" fillId="4" borderId="0" xfId="0" applyFont="1" applyFill="1" applyBorder="1" applyAlignment="1">
      <alignment horizontal="center" vertical="center" wrapText="1"/>
    </xf>
    <xf numFmtId="0" fontId="10" fillId="4" borderId="0" xfId="0" applyNumberFormat="1" applyFont="1" applyFill="1" applyBorder="1" applyAlignment="1">
      <alignment horizontal="center" vertical="center" wrapText="1"/>
    </xf>
    <xf numFmtId="166" fontId="10" fillId="4" borderId="0" xfId="0" applyNumberFormat="1" applyFont="1" applyFill="1" applyBorder="1" applyAlignment="1">
      <alignment horizontal="center" vertical="center" wrapText="1"/>
    </xf>
    <xf numFmtId="0" fontId="9" fillId="0" borderId="0" xfId="0" applyFont="1" applyAlignment="1">
      <alignment vertical="center" wrapText="1"/>
    </xf>
    <xf numFmtId="0" fontId="10" fillId="18" borderId="0" xfId="15" applyFont="1" applyFill="1" applyBorder="1" applyAlignment="1">
      <alignment horizontal="center" vertical="center" wrapText="1"/>
    </xf>
    <xf numFmtId="0" fontId="24" fillId="33" borderId="0" xfId="13" applyFont="1" applyFill="1" applyBorder="1" applyAlignment="1">
      <alignment horizontal="center" vertical="center" wrapText="1"/>
    </xf>
    <xf numFmtId="3" fontId="15" fillId="48" borderId="0" xfId="15" applyNumberFormat="1" applyFont="1" applyFill="1" applyBorder="1" applyAlignment="1">
      <alignment horizontal="center" vertical="center"/>
    </xf>
    <xf numFmtId="0" fontId="24" fillId="3" borderId="0" xfId="15" applyFont="1" applyFill="1" applyBorder="1" applyAlignment="1">
      <alignment horizontal="center" vertical="center"/>
    </xf>
    <xf numFmtId="3" fontId="15" fillId="4" borderId="0" xfId="15" applyNumberFormat="1" applyFont="1" applyFill="1" applyBorder="1" applyAlignment="1">
      <alignment horizontal="center" vertical="center"/>
    </xf>
    <xf numFmtId="0" fontId="9" fillId="0" borderId="0" xfId="3" applyFont="1" applyProtection="1">
      <protection locked="0"/>
    </xf>
    <xf numFmtId="0" fontId="10" fillId="0" borderId="0" xfId="3" applyFont="1" applyProtection="1">
      <protection locked="0"/>
    </xf>
    <xf numFmtId="0" fontId="61" fillId="0" borderId="0" xfId="3" applyFont="1" applyAlignment="1" applyProtection="1">
      <alignment vertical="top"/>
      <protection locked="0"/>
    </xf>
    <xf numFmtId="0" fontId="62" fillId="0" borderId="0" xfId="3" applyFont="1" applyAlignment="1" applyProtection="1">
      <alignment horizontal="centerContinuous" vertical="top" wrapText="1"/>
      <protection locked="0"/>
    </xf>
    <xf numFmtId="0" fontId="63" fillId="0" borderId="0" xfId="3" applyFont="1" applyProtection="1">
      <protection locked="0"/>
    </xf>
    <xf numFmtId="0" fontId="9" fillId="2" borderId="0" xfId="3" applyFont="1" applyFill="1"/>
    <xf numFmtId="0" fontId="64" fillId="0" borderId="0" xfId="3" applyFont="1" applyFill="1"/>
    <xf numFmtId="0" fontId="64" fillId="0" borderId="0" xfId="3" applyFont="1"/>
    <xf numFmtId="0" fontId="10" fillId="0" borderId="0" xfId="3" applyFont="1" applyFill="1"/>
    <xf numFmtId="0" fontId="10" fillId="4" borderId="100" xfId="3" applyFont="1" applyFill="1" applyBorder="1" applyAlignment="1" applyProtection="1">
      <alignment horizontal="center" vertical="center"/>
      <protection locked="0"/>
    </xf>
    <xf numFmtId="0" fontId="10" fillId="4" borderId="100" xfId="3" applyFont="1" applyFill="1" applyBorder="1" applyProtection="1">
      <protection locked="0"/>
    </xf>
    <xf numFmtId="3" fontId="10" fillId="4" borderId="100" xfId="3" applyNumberFormat="1" applyFont="1" applyFill="1" applyBorder="1" applyAlignment="1" applyProtection="1">
      <alignment horizontal="right" vertical="center"/>
      <protection locked="0"/>
    </xf>
    <xf numFmtId="0" fontId="10" fillId="2" borderId="0" xfId="3" applyFont="1" applyFill="1" applyBorder="1" applyAlignment="1" applyProtection="1">
      <alignment horizontal="center" vertical="center" wrapText="1"/>
      <protection locked="0"/>
    </xf>
    <xf numFmtId="0" fontId="11" fillId="0" borderId="0" xfId="3" applyFont="1" applyAlignment="1" applyProtection="1">
      <alignment vertical="center"/>
      <protection locked="0"/>
    </xf>
    <xf numFmtId="0" fontId="21" fillId="0" borderId="0" xfId="15" applyFont="1" applyBorder="1"/>
    <xf numFmtId="3" fontId="15" fillId="48" borderId="0" xfId="15" applyNumberFormat="1" applyFont="1" applyFill="1" applyBorder="1" applyAlignment="1">
      <alignment horizontal="left" vertical="center"/>
    </xf>
    <xf numFmtId="0" fontId="9" fillId="0" borderId="6" xfId="3" applyFont="1" applyFill="1" applyBorder="1" applyAlignment="1">
      <alignment vertical="center"/>
    </xf>
    <xf numFmtId="0" fontId="10" fillId="4" borderId="92" xfId="3" applyFont="1" applyFill="1" applyBorder="1"/>
    <xf numFmtId="0" fontId="10" fillId="4" borderId="92" xfId="3" applyFont="1" applyFill="1" applyBorder="1" applyAlignment="1">
      <alignment wrapText="1"/>
    </xf>
    <xf numFmtId="0" fontId="10" fillId="4" borderId="92" xfId="3" applyFont="1" applyFill="1" applyBorder="1" applyAlignment="1">
      <alignment vertical="top"/>
    </xf>
    <xf numFmtId="0" fontId="9" fillId="3" borderId="92" xfId="3" applyFont="1" applyFill="1" applyBorder="1"/>
    <xf numFmtId="0" fontId="10" fillId="3" borderId="92" xfId="3" applyFont="1" applyFill="1" applyBorder="1"/>
    <xf numFmtId="0" fontId="5" fillId="3" borderId="0" xfId="0" applyFont="1" applyFill="1" applyAlignment="1">
      <alignment vertical="center"/>
    </xf>
    <xf numFmtId="0" fontId="5" fillId="2" borderId="0" xfId="0" applyFont="1" applyFill="1" applyAlignment="1">
      <alignment vertical="center"/>
    </xf>
    <xf numFmtId="0" fontId="10" fillId="3" borderId="0" xfId="3" applyFont="1" applyFill="1" applyAlignment="1">
      <alignment horizontal="center" vertical="center"/>
    </xf>
    <xf numFmtId="0" fontId="24" fillId="18" borderId="0" xfId="13" applyFont="1" applyFill="1" applyBorder="1" applyAlignment="1">
      <alignment horizontal="center" vertical="center"/>
    </xf>
    <xf numFmtId="0" fontId="15" fillId="2" borderId="0" xfId="0" applyFont="1" applyFill="1" applyAlignment="1">
      <alignment wrapText="1"/>
    </xf>
    <xf numFmtId="0" fontId="21" fillId="0" borderId="0" xfId="0" applyFont="1" applyAlignment="1">
      <alignment vertical="center" wrapText="1"/>
    </xf>
    <xf numFmtId="0" fontId="69" fillId="4" borderId="0" xfId="2" applyFont="1" applyFill="1" applyAlignment="1" applyProtection="1">
      <alignment horizontal="left" vertical="center" wrapText="1"/>
    </xf>
    <xf numFmtId="0" fontId="4" fillId="2" borderId="0" xfId="0" applyFont="1" applyFill="1" applyAlignment="1">
      <alignment vertical="center" wrapText="1"/>
    </xf>
    <xf numFmtId="0" fontId="24" fillId="14" borderId="0" xfId="0" applyFont="1" applyFill="1" applyAlignment="1">
      <alignment horizontal="left" vertical="center" wrapText="1"/>
    </xf>
    <xf numFmtId="0" fontId="70" fillId="14" borderId="0" xfId="0" applyFont="1" applyFill="1" applyAlignment="1">
      <alignment horizontal="left" vertical="center" wrapText="1"/>
    </xf>
    <xf numFmtId="0" fontId="74" fillId="16" borderId="0" xfId="0" applyFont="1" applyFill="1" applyAlignment="1">
      <alignment horizontal="left" vertical="center" wrapText="1"/>
    </xf>
    <xf numFmtId="0" fontId="10" fillId="14" borderId="0" xfId="0" applyFont="1" applyFill="1" applyAlignment="1">
      <alignment horizontal="left" vertical="center" wrapText="1"/>
    </xf>
    <xf numFmtId="0" fontId="74" fillId="2" borderId="0" xfId="0" applyFont="1" applyFill="1" applyAlignment="1">
      <alignment vertical="center" wrapText="1"/>
    </xf>
    <xf numFmtId="0" fontId="21" fillId="2" borderId="0" xfId="0" applyFont="1" applyFill="1" applyAlignment="1">
      <alignment vertical="center" wrapText="1"/>
    </xf>
    <xf numFmtId="0" fontId="15" fillId="0" borderId="0" xfId="0" applyFont="1" applyAlignment="1">
      <alignment vertical="center"/>
    </xf>
    <xf numFmtId="0" fontId="21" fillId="2" borderId="0" xfId="0" applyFont="1" applyFill="1" applyAlignment="1">
      <alignment vertical="center"/>
    </xf>
    <xf numFmtId="0" fontId="74" fillId="0" borderId="0" xfId="0" applyFont="1" applyFill="1" applyAlignment="1">
      <alignment vertical="center" wrapText="1"/>
    </xf>
    <xf numFmtId="0" fontId="74" fillId="16" borderId="0" xfId="0" applyFont="1" applyFill="1" applyAlignment="1">
      <alignment vertical="center" wrapText="1"/>
    </xf>
    <xf numFmtId="0" fontId="21" fillId="0" borderId="0" xfId="0" applyFont="1" applyAlignment="1">
      <alignment wrapText="1"/>
    </xf>
    <xf numFmtId="0" fontId="76" fillId="0" borderId="0" xfId="0" applyFont="1"/>
    <xf numFmtId="0" fontId="2" fillId="0" borderId="0" xfId="0" applyFont="1"/>
    <xf numFmtId="0" fontId="9" fillId="0" borderId="0" xfId="5" applyFont="1" applyAlignment="1">
      <alignment vertical="center" wrapText="1"/>
    </xf>
    <xf numFmtId="0" fontId="15" fillId="2" borderId="0" xfId="8" applyFont="1" applyFill="1" applyBorder="1" applyAlignment="1">
      <alignment horizontal="center" vertical="center" wrapText="1"/>
    </xf>
    <xf numFmtId="0" fontId="15" fillId="2" borderId="0" xfId="8" applyFont="1" applyFill="1" applyBorder="1" applyAlignment="1">
      <alignment vertical="center"/>
    </xf>
    <xf numFmtId="0" fontId="43" fillId="0" borderId="0" xfId="13" applyFont="1" applyAlignment="1">
      <alignment vertical="center"/>
    </xf>
    <xf numFmtId="0" fontId="6" fillId="4" borderId="0" xfId="2" applyFill="1" applyAlignment="1" applyProtection="1">
      <alignment horizontal="left" vertical="center" wrapText="1"/>
    </xf>
    <xf numFmtId="0" fontId="9" fillId="0" borderId="0" xfId="3" applyFont="1" applyAlignment="1">
      <alignment vertical="center"/>
    </xf>
    <xf numFmtId="0" fontId="8" fillId="0" borderId="0" xfId="3" applyFont="1" applyAlignment="1">
      <alignment vertical="center"/>
    </xf>
    <xf numFmtId="0" fontId="10" fillId="0" borderId="0" xfId="3" applyFont="1" applyAlignment="1">
      <alignment vertical="center"/>
    </xf>
    <xf numFmtId="0" fontId="10" fillId="0" borderId="0" xfId="3" applyFont="1" applyAlignment="1">
      <alignment vertical="center" wrapText="1"/>
    </xf>
    <xf numFmtId="0" fontId="9" fillId="0" borderId="0" xfId="5" applyFont="1" applyAlignment="1">
      <alignment vertical="center"/>
    </xf>
    <xf numFmtId="0" fontId="9" fillId="0" borderId="0" xfId="3" applyFont="1" applyAlignment="1" applyProtection="1">
      <alignment vertical="center"/>
      <protection locked="0"/>
    </xf>
    <xf numFmtId="0" fontId="10" fillId="0" borderId="0" xfId="3" applyFont="1" applyAlignment="1" applyProtection="1">
      <alignment vertical="center"/>
      <protection locked="0"/>
    </xf>
    <xf numFmtId="0" fontId="10" fillId="0" borderId="0" xfId="0" applyFont="1" applyFill="1" applyAlignment="1">
      <alignment vertical="center"/>
    </xf>
    <xf numFmtId="0" fontId="21" fillId="0" borderId="0" xfId="15" applyAlignment="1">
      <alignment vertical="center"/>
    </xf>
    <xf numFmtId="0" fontId="0" fillId="0" borderId="0" xfId="0" applyAlignment="1">
      <alignment vertical="center"/>
    </xf>
    <xf numFmtId="0" fontId="10" fillId="0" borderId="0" xfId="15" applyFont="1" applyAlignment="1">
      <alignment vertical="center"/>
    </xf>
    <xf numFmtId="0" fontId="21" fillId="0" borderId="0" xfId="15" applyFont="1" applyAlignment="1">
      <alignment vertical="center"/>
    </xf>
    <xf numFmtId="0" fontId="15" fillId="0" borderId="0" xfId="15" applyFont="1" applyAlignment="1">
      <alignment vertical="center"/>
    </xf>
    <xf numFmtId="0" fontId="10" fillId="0" borderId="0" xfId="16" applyFont="1" applyAlignment="1">
      <alignment vertical="center"/>
    </xf>
    <xf numFmtId="0" fontId="24" fillId="0" borderId="0" xfId="13" applyFont="1" applyAlignment="1">
      <alignment vertical="center"/>
    </xf>
    <xf numFmtId="0" fontId="44" fillId="0" borderId="0" xfId="13" applyFont="1" applyAlignment="1">
      <alignment vertical="center" wrapText="1"/>
    </xf>
    <xf numFmtId="0" fontId="31" fillId="0" borderId="0" xfId="11" applyFont="1" applyAlignment="1">
      <alignment vertical="center"/>
    </xf>
    <xf numFmtId="0" fontId="20" fillId="0" borderId="0" xfId="12" applyFont="1" applyAlignment="1">
      <alignment vertical="center"/>
    </xf>
    <xf numFmtId="0" fontId="24" fillId="0" borderId="0" xfId="11" applyFont="1" applyAlignment="1">
      <alignment vertical="center"/>
    </xf>
    <xf numFmtId="0" fontId="15" fillId="0" borderId="0" xfId="11" applyFont="1" applyAlignment="1">
      <alignment vertical="center"/>
    </xf>
    <xf numFmtId="0" fontId="9" fillId="0" borderId="0" xfId="11" applyFont="1" applyAlignment="1">
      <alignment vertical="center" wrapText="1"/>
    </xf>
    <xf numFmtId="0" fontId="22" fillId="0" borderId="0" xfId="11" applyFont="1" applyAlignment="1">
      <alignment vertical="center" wrapText="1"/>
    </xf>
    <xf numFmtId="0" fontId="10" fillId="0" borderId="0" xfId="5" applyFont="1" applyAlignment="1">
      <alignment vertical="center"/>
    </xf>
    <xf numFmtId="0" fontId="16" fillId="0" borderId="0" xfId="5" applyAlignment="1">
      <alignment vertical="center"/>
    </xf>
    <xf numFmtId="9" fontId="10" fillId="4" borderId="0" xfId="5" applyNumberFormat="1" applyFont="1" applyFill="1" applyAlignment="1">
      <alignment vertical="center"/>
    </xf>
    <xf numFmtId="0" fontId="77" fillId="0" borderId="0" xfId="0" applyFont="1"/>
    <xf numFmtId="0" fontId="78" fillId="0" borderId="0" xfId="0" applyFont="1"/>
    <xf numFmtId="0" fontId="6" fillId="4" borderId="0" xfId="2" applyFill="1" applyAlignment="1" applyProtection="1">
      <alignment vertical="center" wrapText="1"/>
    </xf>
    <xf numFmtId="0" fontId="79" fillId="0" borderId="0" xfId="0" applyFont="1"/>
    <xf numFmtId="166" fontId="10" fillId="4" borderId="0" xfId="0" applyNumberFormat="1" applyFont="1" applyFill="1" applyBorder="1" applyAlignment="1">
      <alignment horizontal="right" vertical="center"/>
    </xf>
    <xf numFmtId="0" fontId="73" fillId="14" borderId="0" xfId="0" applyFont="1" applyFill="1" applyAlignment="1">
      <alignment horizontal="center" vertical="center" wrapText="1"/>
    </xf>
    <xf numFmtId="0" fontId="74" fillId="16" borderId="0" xfId="0" applyFont="1" applyFill="1" applyAlignment="1">
      <alignment horizontal="left" vertical="center" wrapText="1"/>
    </xf>
    <xf numFmtId="0" fontId="21" fillId="14" borderId="0" xfId="0" applyFont="1" applyFill="1" applyAlignment="1">
      <alignment vertical="top" wrapText="1"/>
    </xf>
    <xf numFmtId="0" fontId="65" fillId="2" borderId="0" xfId="0" applyFont="1" applyFill="1" applyAlignment="1">
      <alignment horizontal="center" vertical="center" wrapText="1"/>
    </xf>
    <xf numFmtId="0" fontId="15" fillId="2"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0" applyFont="1" applyFill="1" applyAlignment="1">
      <alignment horizontal="left" vertical="center" wrapText="1"/>
    </xf>
    <xf numFmtId="0" fontId="4" fillId="3" borderId="0" xfId="0" applyFont="1" applyFill="1" applyAlignment="1">
      <alignment horizontal="left" vertical="center" wrapText="1"/>
    </xf>
    <xf numFmtId="0" fontId="67" fillId="3" borderId="0" xfId="0" applyFont="1" applyFill="1" applyAlignment="1">
      <alignment horizontal="left" vertical="center" wrapText="1"/>
    </xf>
    <xf numFmtId="0" fontId="70" fillId="3" borderId="0" xfId="0" applyFont="1" applyFill="1" applyAlignment="1">
      <alignment horizontal="left" vertical="center" wrapText="1"/>
    </xf>
    <xf numFmtId="0" fontId="21" fillId="14" borderId="0" xfId="0" applyFont="1" applyFill="1" applyAlignment="1">
      <alignment horizontal="center" vertical="center" wrapText="1"/>
    </xf>
    <xf numFmtId="0" fontId="10" fillId="2" borderId="0" xfId="3" applyFont="1" applyFill="1" applyAlignment="1">
      <alignment horizontal="center" wrapText="1"/>
    </xf>
    <xf numFmtId="0" fontId="10" fillId="2" borderId="0" xfId="3" applyFont="1" applyFill="1" applyAlignment="1">
      <alignment horizontal="center"/>
    </xf>
    <xf numFmtId="0" fontId="11" fillId="0" borderId="0" xfId="3" applyFont="1" applyAlignment="1">
      <alignment horizontal="left" vertical="center" wrapText="1"/>
    </xf>
    <xf numFmtId="0" fontId="9" fillId="0" borderId="0" xfId="3" applyFont="1" applyAlignment="1">
      <alignment horizontal="left" vertical="center" wrapText="1"/>
    </xf>
    <xf numFmtId="0" fontId="10" fillId="3" borderId="0" xfId="3" applyFont="1" applyFill="1" applyAlignment="1">
      <alignment horizontal="right" vertical="center"/>
    </xf>
    <xf numFmtId="0" fontId="10" fillId="2" borderId="0"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2" borderId="0" xfId="3" applyFont="1" applyFill="1" applyBorder="1" applyAlignment="1">
      <alignment horizontal="right" vertical="center" wrapText="1"/>
    </xf>
    <xf numFmtId="0" fontId="10" fillId="3" borderId="0" xfId="3" applyFont="1" applyFill="1" applyBorder="1" applyAlignment="1">
      <alignment horizontal="right" vertical="center" wrapText="1"/>
    </xf>
    <xf numFmtId="0" fontId="29" fillId="0" borderId="0" xfId="3" applyFont="1" applyAlignment="1">
      <alignment horizontal="left" vertical="center" wrapText="1"/>
    </xf>
    <xf numFmtId="0" fontId="10" fillId="3" borderId="0" xfId="3" applyFont="1" applyFill="1" applyBorder="1" applyAlignment="1">
      <alignment horizontal="center" wrapText="1"/>
    </xf>
    <xf numFmtId="0" fontId="10" fillId="2" borderId="0" xfId="3" applyFont="1" applyFill="1" applyAlignment="1">
      <alignment horizontal="center" vertical="center" wrapText="1"/>
    </xf>
    <xf numFmtId="0" fontId="10" fillId="2" borderId="0" xfId="3" applyFont="1" applyFill="1" applyAlignment="1">
      <alignment wrapText="1"/>
    </xf>
    <xf numFmtId="3" fontId="10" fillId="4" borderId="0" xfId="3" applyNumberFormat="1" applyFont="1" applyFill="1" applyAlignment="1">
      <alignment horizontal="right" vertical="center" wrapText="1"/>
    </xf>
    <xf numFmtId="0" fontId="10" fillId="4" borderId="0" xfId="3" applyFont="1" applyFill="1" applyAlignment="1">
      <alignment horizontal="right" vertical="center" wrapText="1"/>
    </xf>
    <xf numFmtId="0" fontId="10" fillId="2" borderId="0" xfId="3" applyFont="1" applyFill="1" applyAlignment="1"/>
    <xf numFmtId="0" fontId="11" fillId="0" borderId="0" xfId="3" applyFont="1" applyAlignment="1">
      <alignment wrapText="1"/>
    </xf>
    <xf numFmtId="0" fontId="11" fillId="0" borderId="0" xfId="3" applyFont="1" applyAlignment="1"/>
    <xf numFmtId="0" fontId="10" fillId="2" borderId="0" xfId="3" applyFont="1" applyFill="1" applyAlignment="1">
      <alignment horizontal="center" vertical="center"/>
    </xf>
    <xf numFmtId="0" fontId="10" fillId="2" borderId="0" xfId="5" applyFont="1" applyFill="1" applyAlignment="1">
      <alignment horizontal="center" vertical="center" wrapText="1"/>
    </xf>
    <xf numFmtId="0" fontId="10" fillId="2" borderId="0" xfId="5" applyFont="1" applyFill="1" applyAlignment="1">
      <alignment horizontal="left" vertical="center" textRotation="90" wrapText="1"/>
    </xf>
    <xf numFmtId="0" fontId="10" fillId="2" borderId="0" xfId="5" applyFont="1" applyFill="1" applyAlignment="1">
      <alignment horizontal="left" vertical="center" textRotation="90"/>
    </xf>
    <xf numFmtId="0" fontId="29" fillId="0" borderId="0" xfId="5" applyFont="1" applyAlignment="1">
      <alignment horizontal="left" wrapText="1"/>
    </xf>
    <xf numFmtId="0" fontId="29" fillId="0" borderId="0" xfId="5" applyFont="1" applyAlignment="1">
      <alignment wrapText="1"/>
    </xf>
    <xf numFmtId="0" fontId="9" fillId="0" borderId="0" xfId="5" applyFont="1" applyAlignment="1">
      <alignment horizontal="left" vertical="center" wrapText="1"/>
    </xf>
    <xf numFmtId="0" fontId="10" fillId="2" borderId="0" xfId="5" applyFont="1" applyFill="1" applyAlignment="1">
      <alignment horizontal="center"/>
    </xf>
    <xf numFmtId="0" fontId="10" fillId="2" borderId="0" xfId="5" applyFont="1" applyFill="1" applyAlignment="1">
      <alignment horizontal="center" vertical="center"/>
    </xf>
    <xf numFmtId="0" fontId="30" fillId="0" borderId="0" xfId="5" applyFont="1" applyAlignment="1">
      <alignment wrapText="1"/>
    </xf>
    <xf numFmtId="0" fontId="16" fillId="2" borderId="0" xfId="5" applyFill="1" applyAlignment="1">
      <alignment vertical="center" wrapText="1"/>
    </xf>
    <xf numFmtId="0" fontId="16" fillId="2" borderId="0" xfId="5" applyFill="1" applyAlignment="1">
      <alignment horizontal="center" vertical="center" wrapText="1"/>
    </xf>
    <xf numFmtId="0" fontId="16" fillId="2" borderId="0" xfId="5" applyFill="1" applyAlignment="1">
      <alignment horizontal="center" wrapText="1"/>
    </xf>
    <xf numFmtId="0" fontId="16" fillId="3" borderId="0" xfId="5" applyFill="1" applyAlignment="1">
      <alignment wrapText="1"/>
    </xf>
    <xf numFmtId="0" fontId="16" fillId="2" borderId="0" xfId="5" applyFill="1" applyAlignment="1">
      <alignment horizontal="center" vertical="center"/>
    </xf>
    <xf numFmtId="0" fontId="9" fillId="0" borderId="0" xfId="5" applyFont="1" applyAlignment="1">
      <alignment vertical="center" wrapText="1"/>
    </xf>
    <xf numFmtId="0" fontId="10" fillId="2" borderId="0" xfId="5" applyFont="1" applyFill="1" applyAlignment="1">
      <alignment vertical="center" wrapText="1"/>
    </xf>
    <xf numFmtId="0" fontId="11" fillId="0" borderId="0" xfId="5" applyFont="1" applyAlignment="1">
      <alignment wrapText="1"/>
    </xf>
    <xf numFmtId="0" fontId="10" fillId="4" borderId="0" xfId="5" applyFont="1" applyFill="1" applyAlignment="1">
      <alignment wrapText="1"/>
    </xf>
    <xf numFmtId="0" fontId="10" fillId="2" borderId="0" xfId="5" applyFont="1" applyFill="1" applyAlignment="1">
      <alignment horizontal="center" wrapText="1"/>
    </xf>
    <xf numFmtId="0" fontId="11" fillId="0" borderId="0" xfId="5" applyFont="1" applyAlignment="1">
      <alignment horizontal="left" vertical="center" wrapText="1"/>
    </xf>
    <xf numFmtId="0" fontId="10" fillId="2" borderId="0" xfId="3" applyFont="1" applyFill="1" applyAlignment="1">
      <alignment horizontal="center" vertical="top" wrapText="1"/>
    </xf>
    <xf numFmtId="0" fontId="29" fillId="0" borderId="0" xfId="3" applyFont="1" applyAlignment="1">
      <alignment vertical="center" wrapText="1"/>
    </xf>
    <xf numFmtId="0" fontId="10" fillId="2" borderId="0" xfId="3" applyFont="1" applyFill="1" applyAlignment="1">
      <alignment vertical="top" wrapText="1"/>
    </xf>
    <xf numFmtId="0" fontId="10" fillId="2" borderId="0" xfId="3" applyFont="1" applyFill="1" applyAlignment="1">
      <alignment horizontal="center" vertical="top"/>
    </xf>
    <xf numFmtId="0" fontId="10" fillId="2" borderId="0" xfId="3" applyFont="1" applyFill="1" applyAlignment="1">
      <alignment vertical="center"/>
    </xf>
    <xf numFmtId="0" fontId="22" fillId="0" borderId="0" xfId="8" applyFont="1" applyAlignment="1">
      <alignment horizontal="left" vertical="center" wrapText="1"/>
    </xf>
    <xf numFmtId="0" fontId="15" fillId="3" borderId="0" xfId="8" applyFont="1" applyFill="1" applyBorder="1" applyAlignment="1">
      <alignment horizontal="center" vertical="center"/>
    </xf>
    <xf numFmtId="0" fontId="15" fillId="4" borderId="0" xfId="8" applyFont="1" applyFill="1" applyBorder="1" applyAlignment="1">
      <alignment horizontal="right" vertical="center"/>
    </xf>
    <xf numFmtId="166" fontId="15" fillId="4" borderId="0" xfId="8" applyNumberFormat="1" applyFont="1" applyFill="1" applyBorder="1" applyAlignment="1">
      <alignment horizontal="right" vertical="center"/>
    </xf>
    <xf numFmtId="0" fontId="15" fillId="2" borderId="0" xfId="8" applyFont="1" applyFill="1" applyBorder="1" applyAlignment="1">
      <alignment horizontal="center" vertical="center" wrapText="1"/>
    </xf>
    <xf numFmtId="0" fontId="15" fillId="2" borderId="0" xfId="8" applyFont="1" applyFill="1" applyBorder="1" applyAlignment="1">
      <alignment horizontal="center" vertical="center"/>
    </xf>
    <xf numFmtId="0" fontId="15" fillId="5" borderId="0" xfId="8" applyFont="1" applyFill="1" applyBorder="1" applyAlignment="1">
      <alignment horizontal="center" vertical="center"/>
    </xf>
    <xf numFmtId="3" fontId="15" fillId="4" borderId="0" xfId="8" applyNumberFormat="1" applyFont="1" applyFill="1" applyBorder="1" applyAlignment="1">
      <alignment horizontal="right" vertical="center"/>
    </xf>
    <xf numFmtId="0" fontId="15" fillId="5" borderId="0" xfId="8" applyFont="1" applyFill="1" applyBorder="1" applyAlignment="1">
      <alignment horizontal="right" vertical="center"/>
    </xf>
    <xf numFmtId="0" fontId="15" fillId="4" borderId="0" xfId="8" applyFont="1" applyFill="1" applyBorder="1" applyAlignment="1">
      <alignment vertical="center"/>
    </xf>
    <xf numFmtId="0" fontId="26" fillId="0" borderId="0" xfId="8" applyFont="1" applyAlignment="1">
      <alignment horizontal="left" vertical="center" wrapText="1"/>
    </xf>
    <xf numFmtId="0" fontId="22" fillId="0" borderId="0" xfId="8" applyFont="1" applyBorder="1" applyAlignment="1">
      <alignment horizontal="left" vertical="center" wrapText="1"/>
    </xf>
    <xf numFmtId="0" fontId="15" fillId="0" borderId="0" xfId="8" applyFont="1" applyBorder="1" applyAlignment="1">
      <alignment horizontal="center" wrapText="1"/>
    </xf>
    <xf numFmtId="0" fontId="23" fillId="0" borderId="0" xfId="8" applyFont="1" applyAlignment="1">
      <alignment horizontal="left" vertical="center" wrapText="1"/>
    </xf>
    <xf numFmtId="0" fontId="15" fillId="2" borderId="0" xfId="8" applyFont="1" applyFill="1" applyBorder="1" applyAlignment="1">
      <alignment horizontal="center" wrapText="1"/>
    </xf>
    <xf numFmtId="0" fontId="15" fillId="5" borderId="0" xfId="8" applyFont="1" applyFill="1" applyBorder="1" applyAlignment="1">
      <alignment horizontal="center"/>
    </xf>
    <xf numFmtId="0" fontId="23" fillId="0" borderId="0" xfId="8" applyFont="1" applyBorder="1" applyAlignment="1">
      <alignment horizontal="left" vertical="center" wrapText="1"/>
    </xf>
    <xf numFmtId="0" fontId="15" fillId="3" borderId="0" xfId="8" applyFont="1" applyFill="1" applyBorder="1" applyAlignment="1">
      <alignment horizontal="center"/>
    </xf>
    <xf numFmtId="0" fontId="15" fillId="5" borderId="0" xfId="8" applyFont="1" applyFill="1" applyBorder="1" applyAlignment="1">
      <alignment horizontal="center" vertical="center" wrapText="1"/>
    </xf>
    <xf numFmtId="0" fontId="24" fillId="5" borderId="0" xfId="8" applyFont="1" applyFill="1" applyBorder="1" applyAlignment="1">
      <alignment horizontal="center" vertical="center"/>
    </xf>
    <xf numFmtId="0" fontId="15" fillId="3" borderId="0" xfId="8" applyFont="1" applyFill="1" applyBorder="1" applyAlignment="1">
      <alignment horizontal="right" vertical="center"/>
    </xf>
    <xf numFmtId="0" fontId="15" fillId="2" borderId="0" xfId="8" applyFont="1" applyFill="1" applyBorder="1" applyAlignment="1">
      <alignment vertical="center"/>
    </xf>
    <xf numFmtId="0" fontId="15" fillId="2" borderId="0" xfId="8" applyFont="1" applyFill="1" applyBorder="1" applyAlignment="1">
      <alignment horizontal="right" vertical="center" wrapText="1"/>
    </xf>
    <xf numFmtId="0" fontId="23" fillId="0" borderId="0" xfId="8" applyFont="1" applyAlignment="1">
      <alignment horizontal="left" wrapText="1"/>
    </xf>
    <xf numFmtId="0" fontId="15" fillId="5" borderId="0" xfId="8" applyFont="1" applyFill="1" applyBorder="1" applyAlignment="1">
      <alignment horizontal="center" wrapText="1"/>
    </xf>
    <xf numFmtId="0" fontId="15" fillId="2" borderId="11" xfId="8" applyFont="1" applyFill="1" applyBorder="1" applyAlignment="1">
      <alignment horizontal="center" vertical="center" wrapText="1"/>
    </xf>
    <xf numFmtId="0" fontId="21" fillId="0" borderId="11" xfId="8" applyFont="1" applyBorder="1" applyAlignment="1">
      <alignment horizontal="center" vertical="center" wrapText="1"/>
    </xf>
    <xf numFmtId="0" fontId="20" fillId="14" borderId="12" xfId="8" applyFont="1" applyFill="1" applyBorder="1" applyAlignment="1">
      <alignment horizontal="center" vertical="center" wrapText="1"/>
    </xf>
    <xf numFmtId="0" fontId="21" fillId="0" borderId="0" xfId="8" applyFont="1" applyBorder="1" applyAlignment="1">
      <alignment horizontal="center" vertical="center" wrapText="1"/>
    </xf>
    <xf numFmtId="0" fontId="21" fillId="0" borderId="0" xfId="8" applyFont="1" applyAlignment="1">
      <alignment horizontal="center" vertical="center" wrapText="1"/>
    </xf>
    <xf numFmtId="0" fontId="21" fillId="0" borderId="13" xfId="8" applyFont="1" applyBorder="1" applyAlignment="1">
      <alignment horizontal="center" vertical="center" wrapText="1"/>
    </xf>
    <xf numFmtId="0" fontId="20" fillId="14" borderId="14" xfId="8" applyFont="1" applyFill="1" applyBorder="1" applyAlignment="1">
      <alignment horizontal="center" vertical="center" wrapText="1"/>
    </xf>
    <xf numFmtId="0" fontId="10" fillId="3" borderId="12" xfId="8" applyFont="1" applyFill="1" applyBorder="1" applyAlignment="1">
      <alignment horizontal="center" vertical="center"/>
    </xf>
    <xf numFmtId="0" fontId="21" fillId="0" borderId="0" xfId="8" applyFont="1" applyAlignment="1">
      <alignment horizontal="center" vertical="center"/>
    </xf>
    <xf numFmtId="0" fontId="21" fillId="0" borderId="15" xfId="8" applyFont="1" applyBorder="1" applyAlignment="1">
      <alignment horizontal="center" vertical="center"/>
    </xf>
    <xf numFmtId="0" fontId="10" fillId="3" borderId="16" xfId="8" applyFont="1" applyFill="1" applyBorder="1" applyAlignment="1">
      <alignment horizontal="center" vertical="center"/>
    </xf>
    <xf numFmtId="0" fontId="21" fillId="0" borderId="13" xfId="8" applyFont="1" applyBorder="1" applyAlignment="1">
      <alignment horizontal="center" vertical="center"/>
    </xf>
    <xf numFmtId="1" fontId="15" fillId="16" borderId="11" xfId="8" applyNumberFormat="1" applyFont="1" applyFill="1" applyBorder="1" applyAlignment="1">
      <alignment horizontal="center" vertical="center"/>
    </xf>
    <xf numFmtId="1" fontId="26" fillId="0" borderId="27" xfId="8" applyNumberFormat="1" applyFont="1" applyFill="1" applyBorder="1" applyAlignment="1">
      <alignment horizontal="left" vertical="center"/>
    </xf>
    <xf numFmtId="1" fontId="26" fillId="0" borderId="0" xfId="8" applyNumberFormat="1" applyFont="1" applyFill="1" applyBorder="1" applyAlignment="1">
      <alignment horizontal="left" vertical="center"/>
    </xf>
    <xf numFmtId="0" fontId="23" fillId="0" borderId="0" xfId="8" applyFont="1" applyBorder="1" applyAlignment="1">
      <alignment horizontal="left" vertical="center"/>
    </xf>
    <xf numFmtId="49" fontId="15" fillId="16" borderId="11" xfId="8" applyNumberFormat="1" applyFont="1" applyFill="1" applyBorder="1" applyAlignment="1">
      <alignment horizontal="center" vertical="center"/>
    </xf>
    <xf numFmtId="49" fontId="15" fillId="16" borderId="20" xfId="8" applyNumberFormat="1" applyFont="1" applyFill="1" applyBorder="1" applyAlignment="1">
      <alignment horizontal="center" vertical="center"/>
    </xf>
    <xf numFmtId="0" fontId="9" fillId="0" borderId="0" xfId="8" applyFont="1" applyBorder="1" applyAlignment="1">
      <alignment horizontal="left" vertical="center" wrapText="1"/>
    </xf>
    <xf numFmtId="0" fontId="10" fillId="18" borderId="19" xfId="8" applyFont="1" applyFill="1" applyBorder="1" applyAlignment="1">
      <alignment horizontal="center" vertical="center" wrapText="1"/>
    </xf>
    <xf numFmtId="0" fontId="15" fillId="3" borderId="19" xfId="8" applyFont="1" applyFill="1" applyBorder="1" applyAlignment="1">
      <alignment horizontal="center" vertical="center" wrapText="1"/>
    </xf>
    <xf numFmtId="0" fontId="15" fillId="5" borderId="13" xfId="8" applyFont="1" applyFill="1" applyBorder="1" applyAlignment="1">
      <alignment horizontal="center" vertical="center"/>
    </xf>
    <xf numFmtId="0" fontId="26" fillId="0" borderId="27" xfId="8" applyFont="1" applyBorder="1" applyAlignment="1">
      <alignment horizontal="left" vertical="center" wrapText="1"/>
    </xf>
    <xf numFmtId="0" fontId="26" fillId="0" borderId="0" xfId="8" applyFont="1" applyBorder="1" applyAlignment="1">
      <alignment horizontal="left" vertical="center" wrapText="1"/>
    </xf>
    <xf numFmtId="0" fontId="15" fillId="2" borderId="24" xfId="8" applyFont="1" applyFill="1" applyBorder="1" applyAlignment="1">
      <alignment horizontal="center" vertical="center" wrapText="1"/>
    </xf>
    <xf numFmtId="0" fontId="10" fillId="17" borderId="26" xfId="8" applyFont="1" applyFill="1" applyBorder="1" applyAlignment="1">
      <alignment horizontal="center" vertical="center" wrapText="1"/>
    </xf>
    <xf numFmtId="0" fontId="10" fillId="17" borderId="33" xfId="8" applyFont="1" applyFill="1" applyBorder="1" applyAlignment="1">
      <alignment horizontal="center" vertical="center" wrapText="1"/>
    </xf>
    <xf numFmtId="0" fontId="10" fillId="17" borderId="34" xfId="8" applyFont="1" applyFill="1" applyBorder="1" applyAlignment="1">
      <alignment horizontal="center" vertical="center" wrapText="1"/>
    </xf>
    <xf numFmtId="0" fontId="10" fillId="18" borderId="15" xfId="8" applyFont="1" applyFill="1" applyBorder="1" applyAlignment="1">
      <alignment horizontal="center" vertical="center" wrapText="1"/>
    </xf>
    <xf numFmtId="0" fontId="15" fillId="3" borderId="15" xfId="8" applyFont="1" applyFill="1" applyBorder="1" applyAlignment="1">
      <alignment horizontal="center" vertical="center" wrapText="1"/>
    </xf>
    <xf numFmtId="0" fontId="10" fillId="18" borderId="18" xfId="8" applyFont="1" applyFill="1" applyBorder="1" applyAlignment="1">
      <alignment horizontal="center" vertical="center" wrapText="1"/>
    </xf>
    <xf numFmtId="0" fontId="15" fillId="3" borderId="18" xfId="8" applyFont="1" applyFill="1" applyBorder="1" applyAlignment="1">
      <alignment horizontal="center" vertical="center" wrapText="1"/>
    </xf>
    <xf numFmtId="0" fontId="10" fillId="19" borderId="0" xfId="8" applyFont="1" applyFill="1" applyBorder="1" applyAlignment="1">
      <alignment horizontal="center" vertical="center" wrapText="1"/>
    </xf>
    <xf numFmtId="0" fontId="21" fillId="14" borderId="0" xfId="8" applyFont="1" applyFill="1" applyBorder="1" applyAlignment="1">
      <alignment horizontal="center" vertical="center" wrapText="1"/>
    </xf>
    <xf numFmtId="0" fontId="10" fillId="15" borderId="40" xfId="8" applyFont="1" applyFill="1" applyBorder="1" applyAlignment="1">
      <alignment horizontal="center" vertical="center" wrapText="1"/>
    </xf>
    <xf numFmtId="0" fontId="27" fillId="2" borderId="0" xfId="8" applyFont="1" applyFill="1" applyBorder="1" applyAlignment="1">
      <alignment horizontal="center" vertical="center" wrapText="1"/>
    </xf>
    <xf numFmtId="0" fontId="29" fillId="0" borderId="27" xfId="8" applyFont="1" applyBorder="1" applyAlignment="1">
      <alignment horizontal="left" vertical="center" wrapText="1"/>
    </xf>
    <xf numFmtId="0" fontId="11" fillId="0" borderId="0" xfId="8" applyFont="1" applyBorder="1" applyAlignment="1">
      <alignment horizontal="left" vertical="center"/>
    </xf>
    <xf numFmtId="0" fontId="10" fillId="15" borderId="45" xfId="8" applyFont="1" applyFill="1" applyBorder="1" applyAlignment="1">
      <alignment horizontal="center" vertical="center" wrapText="1"/>
    </xf>
    <xf numFmtId="0" fontId="15" fillId="0" borderId="0" xfId="8" applyFont="1" applyBorder="1" applyAlignment="1">
      <alignment horizontal="left" vertical="center" wrapText="1"/>
    </xf>
    <xf numFmtId="0" fontId="19" fillId="0" borderId="0" xfId="8" applyFont="1" applyBorder="1" applyAlignment="1">
      <alignment horizontal="left" vertical="center" wrapText="1"/>
    </xf>
    <xf numFmtId="0" fontId="15" fillId="2" borderId="25" xfId="8" applyFont="1" applyFill="1" applyBorder="1" applyAlignment="1">
      <alignment horizontal="center" vertical="center"/>
    </xf>
    <xf numFmtId="0" fontId="15" fillId="2" borderId="27"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14" xfId="8" applyFont="1" applyFill="1" applyBorder="1" applyAlignment="1">
      <alignment horizontal="center" vertical="center" wrapText="1"/>
    </xf>
    <xf numFmtId="0" fontId="15" fillId="2" borderId="15" xfId="8" applyFont="1" applyFill="1" applyBorder="1" applyAlignment="1">
      <alignment horizontal="center" vertical="center" wrapText="1"/>
    </xf>
    <xf numFmtId="0" fontId="24" fillId="5" borderId="12" xfId="8" applyFont="1" applyFill="1" applyBorder="1" applyAlignment="1">
      <alignment horizontal="center" vertical="center" wrapText="1"/>
    </xf>
    <xf numFmtId="0" fontId="24" fillId="5" borderId="0" xfId="8" applyFont="1" applyFill="1" applyBorder="1" applyAlignment="1">
      <alignment horizontal="center" vertical="center" wrapText="1"/>
    </xf>
    <xf numFmtId="0" fontId="24" fillId="5" borderId="13" xfId="8" applyFont="1" applyFill="1" applyBorder="1" applyAlignment="1">
      <alignment horizontal="center" vertical="center" wrapText="1"/>
    </xf>
    <xf numFmtId="0" fontId="15" fillId="2" borderId="12" xfId="8" applyFont="1" applyFill="1" applyBorder="1" applyAlignment="1">
      <alignment horizontal="center" vertical="center" wrapText="1"/>
    </xf>
    <xf numFmtId="0" fontId="15" fillId="2" borderId="16" xfId="8" applyFont="1" applyFill="1" applyBorder="1" applyAlignment="1">
      <alignment horizontal="center" vertical="center" wrapText="1"/>
    </xf>
    <xf numFmtId="0" fontId="15" fillId="2" borderId="13" xfId="8" applyFont="1" applyFill="1" applyBorder="1" applyAlignment="1">
      <alignment horizontal="center" vertical="center" wrapText="1"/>
    </xf>
    <xf numFmtId="0" fontId="22" fillId="0" borderId="0" xfId="11" applyFont="1" applyAlignment="1">
      <alignment horizontal="left" vertical="center" wrapText="1"/>
    </xf>
    <xf numFmtId="0" fontId="11" fillId="0" borderId="0" xfId="11" applyFont="1" applyAlignment="1">
      <alignment vertical="center" wrapText="1"/>
    </xf>
    <xf numFmtId="0" fontId="11" fillId="0" borderId="0" xfId="11" applyFont="1" applyAlignment="1">
      <alignment vertical="center"/>
    </xf>
    <xf numFmtId="0" fontId="10" fillId="2" borderId="0" xfId="11" applyFont="1" applyFill="1" applyAlignment="1">
      <alignment horizontal="center" vertical="center" wrapText="1"/>
    </xf>
    <xf numFmtId="0" fontId="10" fillId="2" borderId="0" xfId="11" applyFont="1" applyFill="1" applyAlignment="1">
      <alignment horizontal="right" vertical="center" wrapText="1"/>
    </xf>
    <xf numFmtId="0" fontId="20" fillId="22" borderId="0" xfId="11" applyFont="1" applyFill="1" applyBorder="1" applyAlignment="1">
      <alignment horizontal="center" vertical="center"/>
    </xf>
    <xf numFmtId="0" fontId="10" fillId="20" borderId="0" xfId="11" applyFont="1" applyFill="1" applyBorder="1" applyAlignment="1">
      <alignment horizontal="center" vertical="center"/>
    </xf>
    <xf numFmtId="0" fontId="20" fillId="20" borderId="0" xfId="11" applyFont="1" applyFill="1" applyBorder="1" applyAlignment="1">
      <alignment horizontal="center" vertical="center"/>
    </xf>
    <xf numFmtId="0" fontId="20" fillId="21" borderId="0" xfId="11" applyFont="1" applyFill="1" applyBorder="1" applyAlignment="1">
      <alignment horizontal="center" vertical="center"/>
    </xf>
    <xf numFmtId="0" fontId="24" fillId="2" borderId="0" xfId="11" applyFont="1" applyFill="1" applyAlignment="1">
      <alignment horizontal="center" vertical="center"/>
    </xf>
    <xf numFmtId="0" fontId="10" fillId="16" borderId="0" xfId="8" applyFont="1" applyFill="1" applyBorder="1" applyAlignment="1">
      <alignment horizontal="center" vertical="center"/>
    </xf>
    <xf numFmtId="0" fontId="10" fillId="2" borderId="0" xfId="8" applyFont="1" applyFill="1" applyBorder="1" applyAlignment="1">
      <alignment horizontal="center" vertical="center" wrapText="1"/>
    </xf>
    <xf numFmtId="0" fontId="15" fillId="2" borderId="0" xfId="8" applyFont="1" applyFill="1" applyBorder="1" applyAlignment="1">
      <alignment horizontal="center"/>
    </xf>
    <xf numFmtId="0" fontId="21" fillId="0" borderId="0" xfId="8" applyFont="1" applyBorder="1" applyAlignment="1">
      <alignment horizontal="center" vertical="center"/>
    </xf>
    <xf numFmtId="0" fontId="21" fillId="2" borderId="0" xfId="8" applyFont="1" applyFill="1" applyBorder="1" applyAlignment="1">
      <alignment horizontal="center" vertical="center" wrapText="1"/>
    </xf>
    <xf numFmtId="0" fontId="10" fillId="2" borderId="0" xfId="8" applyFont="1" applyFill="1" applyBorder="1" applyAlignment="1">
      <alignment horizontal="center" vertical="center"/>
    </xf>
    <xf numFmtId="2" fontId="15" fillId="5" borderId="0" xfId="8" applyNumberFormat="1" applyFont="1" applyFill="1" applyBorder="1" applyAlignment="1">
      <alignment horizontal="center" vertical="center" wrapText="1"/>
    </xf>
    <xf numFmtId="0" fontId="10" fillId="16" borderId="16" xfId="8" applyFont="1" applyFill="1" applyBorder="1" applyAlignment="1">
      <alignment horizontal="center" vertical="center" wrapText="1"/>
    </xf>
    <xf numFmtId="0" fontId="10" fillId="16" borderId="13" xfId="8" applyFont="1" applyFill="1" applyBorder="1" applyAlignment="1">
      <alignment horizontal="center" vertical="center" wrapText="1"/>
    </xf>
    <xf numFmtId="0" fontId="10" fillId="2" borderId="56" xfId="8" applyFont="1" applyFill="1" applyBorder="1" applyAlignment="1">
      <alignment horizontal="center" vertical="center" wrapText="1"/>
    </xf>
    <xf numFmtId="0" fontId="10" fillId="2" borderId="57" xfId="8" applyFont="1" applyFill="1" applyBorder="1" applyAlignment="1">
      <alignment horizontal="center" vertical="center" wrapText="1"/>
    </xf>
    <xf numFmtId="0" fontId="10" fillId="2" borderId="58" xfId="8" applyFont="1" applyFill="1" applyBorder="1" applyAlignment="1">
      <alignment horizontal="center" vertical="center" wrapText="1"/>
    </xf>
    <xf numFmtId="0" fontId="15" fillId="2" borderId="59" xfId="8" applyFont="1" applyFill="1" applyBorder="1" applyAlignment="1">
      <alignment horizontal="center" vertical="center" wrapText="1"/>
    </xf>
    <xf numFmtId="0" fontId="15" fillId="0" borderId="59" xfId="8" applyFont="1" applyBorder="1" applyAlignment="1">
      <alignment horizontal="center" vertical="center" wrapText="1"/>
    </xf>
    <xf numFmtId="0" fontId="15" fillId="2" borderId="17" xfId="8" applyFont="1" applyFill="1" applyBorder="1" applyAlignment="1">
      <alignment horizontal="center" vertical="center" wrapText="1"/>
    </xf>
    <xf numFmtId="0" fontId="15" fillId="2" borderId="18" xfId="8" applyFont="1" applyFill="1" applyBorder="1" applyAlignment="1">
      <alignment horizontal="center" vertical="center" wrapText="1"/>
    </xf>
    <xf numFmtId="0" fontId="15" fillId="2" borderId="19" xfId="8" applyFont="1" applyFill="1" applyBorder="1" applyAlignment="1">
      <alignment horizontal="center" vertical="center" wrapText="1"/>
    </xf>
    <xf numFmtId="0" fontId="10" fillId="16" borderId="15" xfId="8" applyFont="1" applyFill="1" applyBorder="1" applyAlignment="1">
      <alignment horizontal="center" vertical="center" wrapText="1"/>
    </xf>
    <xf numFmtId="2" fontId="15" fillId="5" borderId="12" xfId="8" applyNumberFormat="1" applyFont="1" applyFill="1" applyBorder="1" applyAlignment="1">
      <alignment horizontal="center" vertical="center" wrapText="1"/>
    </xf>
    <xf numFmtId="2" fontId="15" fillId="5" borderId="15" xfId="8" applyNumberFormat="1" applyFont="1" applyFill="1" applyBorder="1" applyAlignment="1">
      <alignment horizontal="center" vertical="center" wrapText="1"/>
    </xf>
    <xf numFmtId="0" fontId="26" fillId="0" borderId="0" xfId="8" applyFont="1" applyBorder="1" applyAlignment="1">
      <alignment horizontal="left"/>
    </xf>
    <xf numFmtId="0" fontId="23" fillId="0" borderId="0" xfId="8" applyFont="1" applyAlignment="1">
      <alignment horizontal="left"/>
    </xf>
    <xf numFmtId="0" fontId="38" fillId="0" borderId="0" xfId="8" applyFont="1" applyAlignment="1">
      <alignment horizontal="left" vertical="center" wrapText="1"/>
    </xf>
    <xf numFmtId="0" fontId="10" fillId="24" borderId="0" xfId="8" applyFont="1" applyFill="1" applyBorder="1" applyAlignment="1">
      <alignment horizontal="center" vertical="center" wrapText="1"/>
    </xf>
    <xf numFmtId="0" fontId="20" fillId="14" borderId="0" xfId="8" applyFont="1" applyFill="1" applyBorder="1" applyAlignment="1">
      <alignment horizontal="center" vertical="center" wrapText="1"/>
    </xf>
    <xf numFmtId="0" fontId="21" fillId="0" borderId="0" xfId="8" applyFont="1" applyBorder="1" applyAlignment="1">
      <alignment vertical="center" wrapText="1"/>
    </xf>
    <xf numFmtId="0" fontId="20" fillId="5" borderId="0" xfId="8" applyFont="1" applyFill="1" applyBorder="1" applyAlignment="1">
      <alignment horizontal="center" vertical="center" wrapText="1"/>
    </xf>
    <xf numFmtId="0" fontId="29" fillId="0" borderId="0" xfId="8" applyFont="1" applyBorder="1" applyAlignment="1">
      <alignment horizontal="left" vertical="center"/>
    </xf>
    <xf numFmtId="0" fontId="26" fillId="0" borderId="0" xfId="8" applyFont="1" applyBorder="1" applyAlignment="1"/>
    <xf numFmtId="0" fontId="11" fillId="0" borderId="0" xfId="8" applyFont="1" applyAlignment="1">
      <alignment horizontal="left"/>
    </xf>
    <xf numFmtId="0" fontId="26" fillId="0" borderId="0" xfId="8" applyFont="1" applyAlignment="1"/>
    <xf numFmtId="0" fontId="20" fillId="2" borderId="0" xfId="12" applyFont="1" applyFill="1" applyBorder="1" applyAlignment="1">
      <alignment horizontal="left" vertical="center"/>
    </xf>
    <xf numFmtId="0" fontId="20" fillId="2" borderId="0" xfId="12" applyFont="1" applyFill="1" applyBorder="1" applyAlignment="1">
      <alignment horizontal="center" vertical="center"/>
    </xf>
    <xf numFmtId="0" fontId="10" fillId="2" borderId="0" xfId="12" applyFont="1" applyFill="1" applyBorder="1" applyAlignment="1">
      <alignment horizontal="left" vertical="center" wrapText="1"/>
    </xf>
    <xf numFmtId="0" fontId="20" fillId="26" borderId="0" xfId="12" applyFont="1" applyFill="1" applyBorder="1" applyAlignment="1">
      <alignment horizontal="center" vertical="center"/>
    </xf>
    <xf numFmtId="0" fontId="20" fillId="27" borderId="0" xfId="12" applyFont="1" applyFill="1" applyBorder="1" applyAlignment="1">
      <alignment horizontal="center" vertical="center" wrapText="1"/>
    </xf>
    <xf numFmtId="0" fontId="20" fillId="2" borderId="0" xfId="12" applyFont="1" applyFill="1" applyBorder="1" applyAlignment="1">
      <alignment horizontal="left" vertical="center" wrapText="1"/>
    </xf>
    <xf numFmtId="0" fontId="20" fillId="2" borderId="0" xfId="12" applyFont="1" applyFill="1" applyBorder="1" applyAlignment="1">
      <alignment horizontal="center" vertical="center" wrapText="1"/>
    </xf>
    <xf numFmtId="0" fontId="40" fillId="0" borderId="0" xfId="12" applyFont="1" applyFill="1" applyBorder="1" applyAlignment="1">
      <alignment horizontal="left" vertical="center"/>
    </xf>
    <xf numFmtId="0" fontId="38" fillId="0" borderId="0" xfId="12" applyFont="1" applyAlignment="1">
      <alignment horizontal="left" vertical="center" wrapText="1"/>
    </xf>
    <xf numFmtId="0" fontId="40" fillId="0" borderId="0" xfId="12" applyFont="1" applyBorder="1" applyAlignment="1">
      <alignment horizontal="left" vertical="center"/>
    </xf>
    <xf numFmtId="0" fontId="20" fillId="2" borderId="0" xfId="12" applyFont="1" applyFill="1" applyBorder="1" applyAlignment="1">
      <alignment horizontal="left" vertical="center" indent="1"/>
    </xf>
    <xf numFmtId="0" fontId="20" fillId="12" borderId="0" xfId="12" applyFont="1" applyFill="1" applyBorder="1" applyAlignment="1">
      <alignment horizontal="center" vertical="center"/>
    </xf>
    <xf numFmtId="0" fontId="15" fillId="2" borderId="66" xfId="8" applyFont="1" applyFill="1" applyBorder="1" applyAlignment="1">
      <alignment horizontal="center" vertical="center"/>
    </xf>
    <xf numFmtId="0" fontId="15" fillId="3" borderId="66" xfId="8" applyFont="1" applyFill="1" applyBorder="1" applyAlignment="1">
      <alignment horizontal="center" vertical="center"/>
    </xf>
    <xf numFmtId="0" fontId="15" fillId="25" borderId="0" xfId="8" applyFont="1" applyFill="1" applyBorder="1" applyAlignment="1">
      <alignment horizontal="left" vertical="center"/>
    </xf>
    <xf numFmtId="0" fontId="15" fillId="3" borderId="0" xfId="8" applyFont="1" applyFill="1" applyBorder="1" applyAlignment="1">
      <alignment horizontal="left" vertical="center"/>
    </xf>
    <xf numFmtId="0" fontId="15" fillId="2" borderId="0" xfId="8" applyFont="1" applyFill="1" applyBorder="1" applyAlignment="1">
      <alignment horizontal="left" vertical="center"/>
    </xf>
    <xf numFmtId="0" fontId="15" fillId="2" borderId="25" xfId="8" applyFont="1" applyFill="1" applyBorder="1" applyAlignment="1">
      <alignment horizontal="center" vertical="center" wrapText="1"/>
    </xf>
    <xf numFmtId="0" fontId="15" fillId="2" borderId="27" xfId="8" applyFont="1" applyFill="1" applyBorder="1" applyAlignment="1">
      <alignment horizontal="center" vertical="center" wrapText="1"/>
    </xf>
    <xf numFmtId="0" fontId="15" fillId="2" borderId="28" xfId="8" applyFont="1" applyFill="1" applyBorder="1" applyAlignment="1">
      <alignment horizontal="center" vertical="center" wrapText="1"/>
    </xf>
    <xf numFmtId="0" fontId="15" fillId="2" borderId="54" xfId="8" applyFont="1" applyFill="1" applyBorder="1" applyAlignment="1">
      <alignment horizontal="center"/>
    </xf>
    <xf numFmtId="0" fontId="10" fillId="2" borderId="14" xfId="8" applyFont="1" applyFill="1" applyBorder="1" applyAlignment="1">
      <alignment horizontal="center" vertical="center"/>
    </xf>
    <xf numFmtId="0" fontId="10" fillId="3" borderId="0" xfId="8" applyFont="1" applyFill="1" applyBorder="1" applyAlignment="1">
      <alignment vertical="center"/>
    </xf>
    <xf numFmtId="0" fontId="10" fillId="3" borderId="54" xfId="8" applyFont="1" applyFill="1" applyBorder="1" applyAlignment="1">
      <alignment vertical="center"/>
    </xf>
    <xf numFmtId="0" fontId="10" fillId="25" borderId="0" xfId="8" applyFont="1" applyFill="1" applyBorder="1" applyAlignment="1" applyProtection="1">
      <alignment vertical="center" wrapText="1"/>
      <protection locked="0"/>
    </xf>
    <xf numFmtId="0" fontId="10" fillId="25" borderId="54" xfId="8" applyFont="1" applyFill="1" applyBorder="1" applyAlignment="1" applyProtection="1">
      <alignment vertical="center" wrapText="1"/>
      <protection locked="0"/>
    </xf>
    <xf numFmtId="0" fontId="10" fillId="3" borderId="0" xfId="8" applyFont="1" applyFill="1" applyBorder="1" applyAlignment="1">
      <alignment vertical="center" wrapText="1"/>
    </xf>
    <xf numFmtId="0" fontId="10" fillId="3" borderId="54" xfId="8" applyFont="1" applyFill="1" applyBorder="1" applyAlignment="1">
      <alignment vertical="center" wrapText="1"/>
    </xf>
    <xf numFmtId="0" fontId="15" fillId="2" borderId="26" xfId="8" applyFont="1" applyFill="1" applyBorder="1" applyAlignment="1">
      <alignment horizontal="center" vertical="center" wrapText="1"/>
    </xf>
    <xf numFmtId="0" fontId="10" fillId="3" borderId="50" xfId="8" applyFont="1" applyFill="1" applyBorder="1" applyAlignment="1">
      <alignment vertical="center"/>
    </xf>
    <xf numFmtId="0" fontId="10" fillId="3" borderId="64" xfId="8" applyFont="1" applyFill="1" applyBorder="1" applyAlignment="1">
      <alignment vertical="center"/>
    </xf>
    <xf numFmtId="0" fontId="15" fillId="5" borderId="12" xfId="8" applyFont="1" applyFill="1" applyBorder="1" applyAlignment="1">
      <alignment horizontal="center" vertical="center"/>
    </xf>
    <xf numFmtId="169" fontId="15" fillId="2" borderId="61" xfId="8" applyNumberFormat="1" applyFont="1" applyFill="1" applyBorder="1" applyAlignment="1">
      <alignment horizontal="left" vertical="center" wrapText="1"/>
    </xf>
    <xf numFmtId="169" fontId="15" fillId="2" borderId="62" xfId="8" applyNumberFormat="1" applyFont="1" applyFill="1" applyBorder="1" applyAlignment="1">
      <alignment horizontal="left" vertical="center" wrapText="1"/>
    </xf>
    <xf numFmtId="0" fontId="23" fillId="0" borderId="27" xfId="8" applyFont="1" applyBorder="1" applyAlignment="1">
      <alignment horizontal="left" vertical="center"/>
    </xf>
    <xf numFmtId="0" fontId="15" fillId="2" borderId="65" xfId="8" applyNumberFormat="1" applyFont="1" applyFill="1" applyBorder="1" applyAlignment="1">
      <alignment horizontal="left" vertical="center"/>
    </xf>
    <xf numFmtId="0" fontId="15" fillId="2" borderId="29" xfId="8" applyNumberFormat="1" applyFont="1" applyFill="1" applyBorder="1" applyAlignment="1">
      <alignment horizontal="left" vertical="center"/>
    </xf>
    <xf numFmtId="0" fontId="15" fillId="2" borderId="0" xfId="8" applyFont="1" applyFill="1" applyBorder="1" applyAlignment="1">
      <alignment horizontal="left" vertical="center" wrapText="1"/>
    </xf>
    <xf numFmtId="0" fontId="21" fillId="0" borderId="0" xfId="8" applyFont="1" applyBorder="1"/>
    <xf numFmtId="0" fontId="9" fillId="0" borderId="0" xfId="11" applyFont="1" applyAlignment="1">
      <alignment horizontal="left" vertical="center" wrapText="1"/>
    </xf>
    <xf numFmtId="0" fontId="15" fillId="2" borderId="0" xfId="11" applyFont="1" applyFill="1" applyBorder="1" applyAlignment="1">
      <alignment horizontal="center" vertical="center"/>
    </xf>
    <xf numFmtId="170" fontId="10" fillId="3" borderId="0" xfId="8" applyNumberFormat="1" applyFont="1" applyFill="1" applyBorder="1" applyAlignment="1">
      <alignment horizontal="center" vertical="center"/>
    </xf>
    <xf numFmtId="170" fontId="10" fillId="2" borderId="0" xfId="8" applyNumberFormat="1" applyFont="1" applyFill="1" applyBorder="1" applyAlignment="1">
      <alignment horizontal="left" vertical="center" wrapText="1"/>
    </xf>
    <xf numFmtId="170" fontId="10" fillId="2" borderId="0" xfId="8" applyNumberFormat="1" applyFont="1" applyFill="1" applyBorder="1" applyAlignment="1">
      <alignment horizontal="center" vertical="center" wrapText="1"/>
    </xf>
    <xf numFmtId="0" fontId="10" fillId="5" borderId="0" xfId="8" applyFont="1" applyFill="1" applyBorder="1" applyAlignment="1">
      <alignment horizontal="center" vertical="center"/>
    </xf>
    <xf numFmtId="0" fontId="15" fillId="0" borderId="0" xfId="8" applyFont="1" applyBorder="1" applyAlignment="1">
      <alignment vertical="center"/>
    </xf>
    <xf numFmtId="0" fontId="15" fillId="2" borderId="0" xfId="8" applyFont="1" applyFill="1" applyBorder="1" applyAlignment="1"/>
    <xf numFmtId="0" fontId="15" fillId="2" borderId="0" xfId="8" applyFont="1" applyFill="1" applyBorder="1" applyAlignment="1">
      <alignment vertical="center" wrapText="1"/>
    </xf>
    <xf numFmtId="0" fontId="44" fillId="0" borderId="0" xfId="13" applyFont="1" applyAlignment="1">
      <alignment horizontal="left" vertical="center" wrapText="1"/>
    </xf>
    <xf numFmtId="0" fontId="24" fillId="33" borderId="0" xfId="13" applyFont="1" applyFill="1" applyBorder="1" applyAlignment="1">
      <alignment horizontal="center" vertical="center" wrapText="1"/>
    </xf>
    <xf numFmtId="0" fontId="24" fillId="31" borderId="0" xfId="13" applyFont="1" applyFill="1" applyBorder="1" applyAlignment="1">
      <alignment horizontal="center" vertical="center" wrapText="1"/>
    </xf>
    <xf numFmtId="0" fontId="24" fillId="32" borderId="0" xfId="13" applyFont="1" applyFill="1" applyBorder="1" applyAlignment="1">
      <alignment horizontal="center" vertical="center" wrapText="1"/>
    </xf>
    <xf numFmtId="0" fontId="24" fillId="32" borderId="69" xfId="13" applyFont="1" applyFill="1" applyBorder="1" applyAlignment="1">
      <alignment horizontal="center" vertical="center" wrapText="1"/>
    </xf>
    <xf numFmtId="0" fontId="24" fillId="32" borderId="74" xfId="13" applyFont="1" applyFill="1" applyBorder="1" applyAlignment="1">
      <alignment horizontal="center" vertical="center" wrapText="1"/>
    </xf>
    <xf numFmtId="0" fontId="24" fillId="32" borderId="75" xfId="13" applyFont="1" applyFill="1" applyBorder="1" applyAlignment="1">
      <alignment horizontal="center" vertical="center" wrapText="1"/>
    </xf>
    <xf numFmtId="0" fontId="24" fillId="31" borderId="69" xfId="13" applyFont="1" applyFill="1" applyBorder="1" applyAlignment="1">
      <alignment horizontal="center" vertical="center" wrapText="1"/>
    </xf>
    <xf numFmtId="0" fontId="24" fillId="31" borderId="70" xfId="13" applyFont="1" applyFill="1" applyBorder="1" applyAlignment="1">
      <alignment horizontal="center" vertical="center" wrapText="1"/>
    </xf>
    <xf numFmtId="0" fontId="24" fillId="31" borderId="0" xfId="13" applyFont="1" applyFill="1" applyBorder="1" applyAlignment="1">
      <alignment horizontal="right" vertical="center" wrapText="1"/>
    </xf>
    <xf numFmtId="0" fontId="24" fillId="31" borderId="0" xfId="13" applyFont="1" applyFill="1" applyBorder="1" applyAlignment="1">
      <alignment horizontal="left" vertical="center" wrapText="1"/>
    </xf>
    <xf numFmtId="0" fontId="24" fillId="39" borderId="0" xfId="13" applyFont="1" applyFill="1" applyBorder="1" applyAlignment="1">
      <alignment horizontal="center" vertical="center"/>
    </xf>
    <xf numFmtId="0" fontId="44" fillId="0" borderId="0" xfId="13" applyFont="1" applyAlignment="1">
      <alignment wrapText="1"/>
    </xf>
    <xf numFmtId="0" fontId="24" fillId="2" borderId="0" xfId="14" applyFont="1" applyFill="1" applyBorder="1" applyAlignment="1">
      <alignment horizontal="center" vertical="center" wrapText="1"/>
    </xf>
    <xf numFmtId="0" fontId="24" fillId="14" borderId="0" xfId="13" applyFont="1" applyFill="1" applyBorder="1" applyAlignment="1">
      <alignment horizontal="center" vertical="center" wrapText="1"/>
    </xf>
    <xf numFmtId="0" fontId="15" fillId="5" borderId="85" xfId="15" applyFont="1" applyFill="1" applyBorder="1" applyAlignment="1">
      <alignment horizontal="center"/>
    </xf>
    <xf numFmtId="0" fontId="15" fillId="5" borderId="86" xfId="15" applyFont="1" applyFill="1" applyBorder="1" applyAlignment="1">
      <alignment horizontal="center"/>
    </xf>
    <xf numFmtId="0" fontId="15" fillId="5" borderId="87" xfId="15" applyFont="1" applyFill="1" applyBorder="1" applyAlignment="1">
      <alignment horizontal="center"/>
    </xf>
    <xf numFmtId="0" fontId="24" fillId="38" borderId="0" xfId="13" applyFont="1" applyFill="1" applyBorder="1" applyAlignment="1">
      <alignment horizontal="center" vertical="center" wrapText="1"/>
    </xf>
    <xf numFmtId="0" fontId="24" fillId="2" borderId="0" xfId="14" applyFont="1" applyFill="1" applyBorder="1" applyAlignment="1">
      <alignment horizontal="center" wrapText="1"/>
    </xf>
    <xf numFmtId="0" fontId="43" fillId="0" borderId="90" xfId="13" applyFont="1" applyFill="1" applyBorder="1" applyAlignment="1">
      <alignment horizontal="left" vertical="center" wrapText="1"/>
    </xf>
    <xf numFmtId="0" fontId="43" fillId="0" borderId="91" xfId="13" applyFont="1" applyFill="1" applyBorder="1" applyAlignment="1">
      <alignment horizontal="left" vertical="center" wrapText="1"/>
    </xf>
    <xf numFmtId="0" fontId="43" fillId="40" borderId="0" xfId="13" applyFont="1" applyFill="1" applyBorder="1" applyAlignment="1">
      <alignment horizontal="left" vertical="center" wrapText="1"/>
    </xf>
    <xf numFmtId="0" fontId="43" fillId="45" borderId="0" xfId="13" applyFont="1" applyFill="1" applyBorder="1" applyAlignment="1">
      <alignment horizontal="left" vertical="center" wrapText="1"/>
    </xf>
    <xf numFmtId="0" fontId="44" fillId="0" borderId="0" xfId="13" applyFont="1" applyBorder="1" applyAlignment="1">
      <alignment horizontal="left" vertical="center" wrapText="1"/>
    </xf>
    <xf numFmtId="0" fontId="24" fillId="40" borderId="0" xfId="13" applyFont="1" applyFill="1" applyBorder="1" applyAlignment="1">
      <alignment horizontal="left" vertical="center" wrapText="1"/>
    </xf>
    <xf numFmtId="0" fontId="24" fillId="45" borderId="0" xfId="13" applyFont="1" applyFill="1" applyBorder="1" applyAlignment="1">
      <alignment horizontal="left" vertical="center" wrapText="1"/>
    </xf>
    <xf numFmtId="0" fontId="15" fillId="40" borderId="0" xfId="13" applyFont="1" applyFill="1" applyBorder="1" applyAlignment="1">
      <alignment horizontal="left" vertical="center" wrapText="1"/>
    </xf>
    <xf numFmtId="0" fontId="49" fillId="0" borderId="0" xfId="13" applyFont="1" applyAlignment="1">
      <alignment horizontal="left" vertical="center" wrapText="1"/>
    </xf>
    <xf numFmtId="0" fontId="24" fillId="33" borderId="0" xfId="13" applyFont="1" applyFill="1" applyBorder="1" applyAlignment="1">
      <alignment horizontal="center" vertical="top" wrapText="1"/>
    </xf>
    <xf numFmtId="0" fontId="43" fillId="0" borderId="0" xfId="13" applyFont="1" applyBorder="1" applyAlignment="1">
      <alignment horizontal="center" vertical="top" wrapText="1"/>
    </xf>
    <xf numFmtId="0" fontId="24" fillId="43" borderId="0" xfId="13" applyFont="1" applyFill="1" applyBorder="1" applyAlignment="1">
      <alignment horizontal="left" vertical="center" wrapText="1"/>
    </xf>
    <xf numFmtId="0" fontId="43" fillId="28" borderId="0" xfId="13" applyFont="1" applyFill="1" applyBorder="1" applyAlignment="1">
      <alignment horizontal="left" vertical="center" wrapText="1"/>
    </xf>
    <xf numFmtId="0" fontId="49" fillId="0" borderId="0" xfId="13" applyFont="1" applyAlignment="1">
      <alignment vertical="center" wrapText="1"/>
    </xf>
    <xf numFmtId="0" fontId="49" fillId="0" borderId="0" xfId="13" applyFont="1" applyAlignment="1">
      <alignment wrapText="1"/>
    </xf>
    <xf numFmtId="0" fontId="43" fillId="0" borderId="0" xfId="13" applyFont="1" applyAlignment="1">
      <alignment vertical="center" wrapText="1"/>
    </xf>
    <xf numFmtId="0" fontId="43" fillId="0" borderId="0" xfId="13" applyFont="1" applyAlignment="1">
      <alignment wrapText="1"/>
    </xf>
    <xf numFmtId="0" fontId="43" fillId="0" borderId="0" xfId="13" applyFont="1" applyBorder="1" applyAlignment="1">
      <alignment horizontal="center" vertical="center" wrapText="1"/>
    </xf>
    <xf numFmtId="0" fontId="49" fillId="0" borderId="0" xfId="13" applyFont="1" applyAlignment="1">
      <alignment vertical="center"/>
    </xf>
    <xf numFmtId="0" fontId="43" fillId="0" borderId="0" xfId="13" applyFont="1" applyAlignment="1">
      <alignment vertical="center"/>
    </xf>
    <xf numFmtId="0" fontId="49" fillId="0" borderId="0" xfId="13" applyFont="1" applyAlignment="1">
      <alignment horizontal="left" vertical="center"/>
    </xf>
    <xf numFmtId="0" fontId="9" fillId="0" borderId="0" xfId="16" applyFont="1" applyAlignment="1">
      <alignment horizontal="left" vertical="center" wrapText="1"/>
    </xf>
    <xf numFmtId="0" fontId="15" fillId="2" borderId="0" xfId="15" applyFont="1" applyFill="1" applyBorder="1" applyAlignment="1">
      <alignment horizontal="center" vertical="center" wrapText="1"/>
    </xf>
    <xf numFmtId="0" fontId="15" fillId="2" borderId="0" xfId="15" applyFont="1" applyFill="1" applyBorder="1" applyAlignment="1">
      <alignment horizontal="center" vertical="center"/>
    </xf>
    <xf numFmtId="0" fontId="10" fillId="3" borderId="0" xfId="0" applyFont="1" applyFill="1" applyBorder="1" applyAlignment="1">
      <alignment horizontal="left"/>
    </xf>
    <xf numFmtId="3" fontId="11" fillId="0" borderId="0" xfId="0" applyNumberFormat="1" applyFont="1" applyFill="1" applyBorder="1" applyAlignment="1">
      <alignment horizontal="left" vertical="center"/>
    </xf>
    <xf numFmtId="3" fontId="9" fillId="0" borderId="0" xfId="0" applyNumberFormat="1" applyFont="1" applyBorder="1" applyAlignment="1">
      <alignment horizontal="left" vertical="center" wrapText="1"/>
    </xf>
    <xf numFmtId="0" fontId="10" fillId="2" borderId="0" xfId="0" applyFont="1" applyFill="1" applyBorder="1" applyAlignment="1">
      <alignment horizontal="center" vertical="center"/>
    </xf>
    <xf numFmtId="0" fontId="10" fillId="3" borderId="0" xfId="0" applyFont="1" applyFill="1" applyBorder="1" applyAlignment="1">
      <alignment wrapText="1"/>
    </xf>
    <xf numFmtId="0" fontId="10" fillId="3" borderId="0" xfId="0" applyFont="1" applyFill="1" applyBorder="1" applyAlignment="1"/>
    <xf numFmtId="3" fontId="10" fillId="2" borderId="0" xfId="0" applyNumberFormat="1" applyFont="1" applyFill="1" applyBorder="1" applyAlignment="1">
      <alignment horizontal="center" vertical="center"/>
    </xf>
    <xf numFmtId="0" fontId="29" fillId="0" borderId="0" xfId="0" applyFont="1" applyBorder="1" applyAlignment="1">
      <alignment horizontal="left" vertical="center" wrapText="1"/>
    </xf>
    <xf numFmtId="3" fontId="9" fillId="0" borderId="0" xfId="0" applyNumberFormat="1" applyFont="1" applyBorder="1" applyAlignment="1">
      <alignment horizontal="left" vertical="center"/>
    </xf>
    <xf numFmtId="0" fontId="29" fillId="0" borderId="0" xfId="0" applyFont="1" applyBorder="1" applyAlignment="1">
      <alignment horizontal="left" vertical="top" wrapText="1"/>
    </xf>
    <xf numFmtId="3" fontId="10" fillId="2" borderId="0" xfId="15" applyNumberFormat="1" applyFont="1" applyFill="1" applyBorder="1" applyAlignment="1">
      <alignment horizontal="left"/>
    </xf>
    <xf numFmtId="0" fontId="10" fillId="3" borderId="0" xfId="15" applyFont="1" applyFill="1" applyBorder="1" applyAlignment="1">
      <alignment horizontal="left"/>
    </xf>
    <xf numFmtId="3" fontId="10" fillId="5" borderId="0" xfId="15" applyNumberFormat="1" applyFont="1" applyFill="1" applyBorder="1" applyAlignment="1">
      <alignment horizontal="left" vertical="top" wrapText="1"/>
    </xf>
    <xf numFmtId="0" fontId="15" fillId="5" borderId="0" xfId="15" applyFont="1" applyFill="1" applyBorder="1"/>
    <xf numFmtId="0" fontId="10" fillId="2" borderId="0" xfId="15" applyFont="1" applyFill="1" applyBorder="1" applyAlignment="1">
      <alignment horizontal="left" vertical="center"/>
    </xf>
    <xf numFmtId="3" fontId="10" fillId="2" borderId="0" xfId="15" applyNumberFormat="1" applyFont="1" applyFill="1" applyBorder="1" applyAlignment="1">
      <alignment horizontal="center" vertical="center"/>
    </xf>
    <xf numFmtId="0" fontId="15" fillId="2" borderId="0" xfId="15" applyFont="1" applyFill="1" applyBorder="1"/>
    <xf numFmtId="3" fontId="10" fillId="3" borderId="0" xfId="0" applyNumberFormat="1" applyFont="1" applyFill="1" applyBorder="1" applyAlignment="1">
      <alignment horizontal="left" vertical="top" wrapText="1"/>
    </xf>
    <xf numFmtId="0" fontId="9" fillId="0" borderId="0" xfId="0" applyFont="1" applyBorder="1" applyAlignment="1">
      <alignment horizontal="left" vertical="center" wrapText="1"/>
    </xf>
    <xf numFmtId="3" fontId="10" fillId="3" borderId="0" xfId="0" applyNumberFormat="1" applyFont="1" applyFill="1" applyBorder="1" applyAlignment="1">
      <alignment horizontal="left" vertical="center" wrapText="1"/>
    </xf>
    <xf numFmtId="0" fontId="9" fillId="0" borderId="0" xfId="0" applyFont="1" applyBorder="1" applyAlignment="1">
      <alignment horizontal="left" vertical="top" wrapText="1"/>
    </xf>
    <xf numFmtId="0" fontId="29" fillId="0" borderId="0" xfId="0" applyFont="1" applyBorder="1" applyAlignment="1">
      <alignment horizontal="left" vertical="center"/>
    </xf>
    <xf numFmtId="3" fontId="10" fillId="0" borderId="0" xfId="0" applyNumberFormat="1" applyFont="1" applyBorder="1" applyAlignment="1">
      <alignment horizontal="left"/>
    </xf>
    <xf numFmtId="3" fontId="10" fillId="0" borderId="0" xfId="0" applyNumberFormat="1" applyFont="1" applyBorder="1" applyAlignment="1">
      <alignment horizontal="left" vertical="center"/>
    </xf>
    <xf numFmtId="17" fontId="10" fillId="14" borderId="0" xfId="15" applyNumberFormat="1" applyFont="1" applyFill="1" applyBorder="1" applyAlignment="1">
      <alignment horizontal="center" vertical="center" wrapText="1"/>
    </xf>
    <xf numFmtId="0" fontId="42" fillId="13" borderId="0" xfId="15" applyFont="1" applyFill="1" applyBorder="1" applyAlignment="1">
      <alignment horizontal="left" vertical="center" wrapText="1"/>
    </xf>
    <xf numFmtId="0" fontId="42" fillId="13" borderId="0" xfId="15" applyFont="1" applyFill="1" applyAlignment="1">
      <alignment horizontal="left" vertical="center" wrapText="1"/>
    </xf>
    <xf numFmtId="0" fontId="22" fillId="0" borderId="0" xfId="15" applyFont="1" applyAlignment="1">
      <alignment horizontal="left" vertical="center" wrapText="1"/>
    </xf>
    <xf numFmtId="0" fontId="24" fillId="3" borderId="0" xfId="15" applyFont="1" applyFill="1" applyBorder="1" applyAlignment="1">
      <alignment horizontal="center" vertical="center" wrapText="1"/>
    </xf>
    <xf numFmtId="0" fontId="42" fillId="13" borderId="0" xfId="0" applyFont="1" applyFill="1" applyAlignment="1">
      <alignment horizontal="left" vertical="center" wrapText="1"/>
    </xf>
    <xf numFmtId="0" fontId="15" fillId="2" borderId="0" xfId="0" applyFont="1" applyFill="1" applyBorder="1" applyAlignment="1">
      <alignment horizontal="center" vertical="center" wrapText="1"/>
    </xf>
    <xf numFmtId="0" fontId="22" fillId="0" borderId="0" xfId="0" applyFont="1" applyAlignment="1">
      <alignment horizontal="left" vertical="center" wrapText="1"/>
    </xf>
    <xf numFmtId="0" fontId="24" fillId="3" borderId="0" xfId="0" applyFont="1" applyFill="1" applyBorder="1" applyAlignment="1">
      <alignment horizontal="center" vertical="center" wrapText="1"/>
    </xf>
    <xf numFmtId="0" fontId="42" fillId="13"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7" fontId="10" fillId="2" borderId="0" xfId="0" applyNumberFormat="1" applyFont="1" applyFill="1" applyBorder="1" applyAlignment="1">
      <alignment horizontal="center" vertical="center" wrapText="1"/>
    </xf>
    <xf numFmtId="0" fontId="9" fillId="0" borderId="0" xfId="0" applyFont="1" applyAlignment="1">
      <alignment horizontal="left" vertical="center" wrapText="1"/>
    </xf>
    <xf numFmtId="0" fontId="26" fillId="0" borderId="0" xfId="15" applyFont="1" applyAlignment="1">
      <alignment horizontal="left" vertical="top" wrapText="1"/>
    </xf>
    <xf numFmtId="0" fontId="11" fillId="0" borderId="0" xfId="15" applyFont="1" applyBorder="1" applyAlignment="1">
      <alignment horizontal="left" vertical="center" wrapText="1"/>
    </xf>
    <xf numFmtId="0" fontId="26" fillId="0" borderId="0" xfId="15" applyFont="1" applyAlignment="1"/>
    <xf numFmtId="0" fontId="10" fillId="18" borderId="0" xfId="15" applyFont="1" applyFill="1" applyBorder="1" applyAlignment="1">
      <alignment horizontal="left" vertical="center" wrapText="1"/>
    </xf>
    <xf numFmtId="0" fontId="42" fillId="0" borderId="0" xfId="0" applyFont="1" applyFill="1" applyAlignment="1">
      <alignment horizontal="left" vertical="center" wrapText="1"/>
    </xf>
    <xf numFmtId="0" fontId="9" fillId="0" borderId="0" xfId="0" applyFont="1" applyFill="1" applyAlignment="1">
      <alignment horizontal="left" vertical="center" wrapText="1"/>
    </xf>
    <xf numFmtId="0" fontId="15" fillId="2" borderId="0" xfId="0" applyFont="1" applyFill="1" applyBorder="1" applyAlignment="1">
      <alignment vertical="center" wrapText="1"/>
    </xf>
    <xf numFmtId="0" fontId="10" fillId="2" borderId="0" xfId="0" applyNumberFormat="1" applyFont="1" applyFill="1" applyBorder="1" applyAlignment="1">
      <alignment horizontal="center" vertical="center" wrapText="1"/>
    </xf>
    <xf numFmtId="0" fontId="42" fillId="0" borderId="0" xfId="0" applyFont="1" applyFill="1" applyAlignment="1">
      <alignment horizontal="left" vertical="top" wrapText="1"/>
    </xf>
    <xf numFmtId="0" fontId="10" fillId="2" borderId="0" xfId="0" applyFont="1" applyFill="1" applyBorder="1" applyAlignment="1">
      <alignment horizontal="center" wrapText="1"/>
    </xf>
    <xf numFmtId="0" fontId="21" fillId="48" borderId="0" xfId="15" applyFont="1" applyFill="1" applyBorder="1" applyAlignment="1">
      <alignment horizontal="center" vertical="top"/>
    </xf>
  </cellXfs>
  <cellStyles count="39">
    <cellStyle name="0mitP" xfId="20"/>
    <cellStyle name="0ohneP" xfId="21"/>
    <cellStyle name="10mitP" xfId="22"/>
    <cellStyle name="1mitP" xfId="23"/>
    <cellStyle name="3mitP" xfId="24"/>
    <cellStyle name="3ohneP" xfId="25"/>
    <cellStyle name="4mitP" xfId="26"/>
    <cellStyle name="6mitP" xfId="27"/>
    <cellStyle name="6ohneP" xfId="28"/>
    <cellStyle name="7mitP" xfId="29"/>
    <cellStyle name="9mitP" xfId="30"/>
    <cellStyle name="9ohneP" xfId="31"/>
    <cellStyle name="Deźimal [0]" xfId="32"/>
    <cellStyle name="Dezimal 2" xfId="18"/>
    <cellStyle name="Euro" xfId="33"/>
    <cellStyle name="Hyperlink" xfId="2" builtinId="8"/>
    <cellStyle name="Hyperlink 2" xfId="34"/>
    <cellStyle name="Hyperlũnk" xfId="35"/>
    <cellStyle name="Komma" xfId="1" builtinId="3"/>
    <cellStyle name="Komma 2" xfId="4"/>
    <cellStyle name="Komma 3" xfId="7"/>
    <cellStyle name="Komma 4" xfId="17"/>
    <cellStyle name="Komma 5" xfId="19"/>
    <cellStyle name="nf2" xfId="36"/>
    <cellStyle name="Normal_040831_KapaBedarf-AA_Hochfahrlogik_A2LL_KT" xfId="37"/>
    <cellStyle name="Prozent 2" xfId="6"/>
    <cellStyle name="Prozent 3" xfId="9"/>
    <cellStyle name="Standard" xfId="0" builtinId="0"/>
    <cellStyle name="Standard 2" xfId="3"/>
    <cellStyle name="Standard 2 2" xfId="15"/>
    <cellStyle name="Standard 3" xfId="5"/>
    <cellStyle name="Standard 3 2" xfId="14"/>
    <cellStyle name="Standard 4" xfId="8"/>
    <cellStyle name="Standard 5" xfId="11"/>
    <cellStyle name="Standard 6" xfId="12"/>
    <cellStyle name="Standard 7" xfId="13"/>
    <cellStyle name="Standard 8" xfId="16"/>
    <cellStyle name="Tsd" xfId="38"/>
    <cellStyle name="Währung 2" xfId="10"/>
  </cellStyles>
  <dxfs count="0"/>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 B1-6A'!$E$31</c:f>
              <c:strCache>
                <c:ptCount val="1"/>
              </c:strCache>
            </c:strRef>
          </c:tx>
          <c:marker>
            <c:symbol val="none"/>
          </c:marker>
          <c:cat>
            <c:numRef>
              <c:f>'Tab. B1-6A'!$D$32:$D$38</c:f>
              <c:numCache>
                <c:formatCode>General</c:formatCode>
                <c:ptCount val="7"/>
              </c:numCache>
            </c:numRef>
          </c:cat>
          <c:val>
            <c:numRef>
              <c:f>'Tab. B1-6A'!$E$32:$E$38</c:f>
              <c:numCache>
                <c:formatCode>General</c:formatCode>
                <c:ptCount val="7"/>
              </c:numCache>
            </c:numRef>
          </c:val>
          <c:smooth val="0"/>
        </c:ser>
        <c:ser>
          <c:idx val="1"/>
          <c:order val="1"/>
          <c:tx>
            <c:strRef>
              <c:f>'Tab. B1-6A'!$F$31</c:f>
              <c:strCache>
                <c:ptCount val="1"/>
              </c:strCache>
            </c:strRef>
          </c:tx>
          <c:marker>
            <c:symbol val="none"/>
          </c:marker>
          <c:cat>
            <c:numRef>
              <c:f>'Tab. B1-6A'!$D$32:$D$38</c:f>
              <c:numCache>
                <c:formatCode>General</c:formatCode>
                <c:ptCount val="7"/>
              </c:numCache>
            </c:numRef>
          </c:cat>
          <c:val>
            <c:numRef>
              <c:f>'Tab. B1-6A'!$F$32:$F$38</c:f>
              <c:numCache>
                <c:formatCode>General</c:formatCode>
                <c:ptCount val="7"/>
              </c:numCache>
            </c:numRef>
          </c:val>
          <c:smooth val="0"/>
        </c:ser>
        <c:ser>
          <c:idx val="2"/>
          <c:order val="2"/>
          <c:tx>
            <c:strRef>
              <c:f>'Tab. B1-6A'!$G$31</c:f>
              <c:strCache>
                <c:ptCount val="1"/>
              </c:strCache>
            </c:strRef>
          </c:tx>
          <c:marker>
            <c:symbol val="none"/>
          </c:marker>
          <c:cat>
            <c:numRef>
              <c:f>'Tab. B1-6A'!$D$32:$D$38</c:f>
              <c:numCache>
                <c:formatCode>General</c:formatCode>
                <c:ptCount val="7"/>
              </c:numCache>
            </c:numRef>
          </c:cat>
          <c:val>
            <c:numRef>
              <c:f>'Tab. B1-6A'!$G$32:$G$38</c:f>
              <c:numCache>
                <c:formatCode>General</c:formatCode>
                <c:ptCount val="7"/>
              </c:numCache>
            </c:numRef>
          </c:val>
          <c:smooth val="0"/>
        </c:ser>
        <c:dLbls>
          <c:showLegendKey val="0"/>
          <c:showVal val="0"/>
          <c:showCatName val="0"/>
          <c:showSerName val="0"/>
          <c:showPercent val="0"/>
          <c:showBubbleSize val="0"/>
        </c:dLbls>
        <c:marker val="1"/>
        <c:smooth val="0"/>
        <c:axId val="99719424"/>
        <c:axId val="99733504"/>
      </c:lineChart>
      <c:catAx>
        <c:axId val="99719424"/>
        <c:scaling>
          <c:orientation val="minMax"/>
        </c:scaling>
        <c:delete val="0"/>
        <c:axPos val="b"/>
        <c:numFmt formatCode="General" sourceLinked="1"/>
        <c:majorTickMark val="out"/>
        <c:minorTickMark val="none"/>
        <c:tickLblPos val="nextTo"/>
        <c:crossAx val="99733504"/>
        <c:crosses val="autoZero"/>
        <c:auto val="1"/>
        <c:lblAlgn val="ctr"/>
        <c:lblOffset val="100"/>
        <c:noMultiLvlLbl val="0"/>
      </c:catAx>
      <c:valAx>
        <c:axId val="99733504"/>
        <c:scaling>
          <c:orientation val="minMax"/>
          <c:max val="100"/>
        </c:scaling>
        <c:delete val="0"/>
        <c:axPos val="l"/>
        <c:majorGridlines/>
        <c:numFmt formatCode="General" sourceLinked="1"/>
        <c:majorTickMark val="out"/>
        <c:minorTickMark val="none"/>
        <c:tickLblPos val="nextTo"/>
        <c:crossAx val="99719424"/>
        <c:crosses val="autoZero"/>
        <c:crossBetween val="between"/>
        <c:majorUnit val="10"/>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57</xdr:row>
      <xdr:rowOff>0</xdr:rowOff>
    </xdr:from>
    <xdr:to>
      <xdr:col>12</xdr:col>
      <xdr:colOff>0</xdr:colOff>
      <xdr:row>71</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ebert/AppData/Local/Microsoft/Windows/Temporary%20Internet%20Files/Content.Outlook/9K02EL7D/Tab%20zu%20F/F1_Kopie%20von%2008010_VHS_Freiburg_Adressaten_2009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 val="Programmbereiche"/>
      <sheetName val="Veränderungen zum VJ"/>
      <sheetName val="Fachgebiete"/>
      <sheetName val="Zeitorg. Adressaten (2)"/>
      <sheetName val="Kooperation"/>
      <sheetName val="Teilnehmende"/>
      <sheetName val="Veranstaltungen"/>
      <sheetName val="Finanzierung"/>
      <sheetName val="Zeitreihen"/>
      <sheetName val="Bilder Personal-Finanzierung"/>
      <sheetName val="Bilder Kurse"/>
      <sheetName val="Bilder Adressaten-Zeitorg."/>
      <sheetName val="Bilder Teilnehmende"/>
      <sheetName val="Bilder Zeitreihen"/>
      <sheetName val="Bilder Zeitreihen - Profil"/>
      <sheetName val="Tabelle2"/>
      <sheetName val="Tabelle3"/>
      <sheetName val="Zeitorg. Adressaten (doppelt3)"/>
      <sheetName val="Zeitorg. Adressatendoppelt"/>
    </sheetNames>
    <sheetDataSet>
      <sheetData sheetId="0"/>
      <sheetData sheetId="1"/>
      <sheetData sheetId="2"/>
      <sheetData sheetId="3"/>
      <sheetData sheetId="4"/>
      <sheetData sheetId="5"/>
      <sheetData sheetId="6"/>
      <sheetData sheetId="7"/>
      <sheetData sheetId="8"/>
      <sheetData sheetId="9">
        <row r="1">
          <cell r="A1" t="str">
            <v>F1 VHS Freiburg</v>
          </cell>
          <cell r="AF1" t="str">
            <v>Zeitreihen</v>
          </cell>
        </row>
        <row r="2">
          <cell r="A2" t="str">
            <v>Kerndaten</v>
          </cell>
        </row>
        <row r="3">
          <cell r="A3" t="str">
            <v>Jahr</v>
          </cell>
          <cell r="E3" t="str">
            <v>Stellen 
Haupt-
berufl. 
päd. 
Personal</v>
          </cell>
          <cell r="R3" t="str">
            <v>Teilnahmegebühren, andere Einnahmen, 
öffentliche Zuschüsse 
1000 EUR</v>
          </cell>
          <cell r="Z3" t="str">
            <v>Programmbereiche</v>
          </cell>
          <cell r="AB3" t="str">
            <v xml:space="preserve"> </v>
          </cell>
          <cell r="AD3" t="str">
            <v xml:space="preserve"> </v>
          </cell>
          <cell r="AF3" t="str">
            <v xml:space="preserve"> </v>
          </cell>
          <cell r="AH3" t="str">
            <v xml:space="preserve"> </v>
          </cell>
          <cell r="AJ3" t="str">
            <v xml:space="preserve"> </v>
          </cell>
          <cell r="BC3" t="e">
            <v>#REF!</v>
          </cell>
          <cell r="BD3" t="e">
            <v>#REF!</v>
          </cell>
          <cell r="BE3" t="e">
            <v>#REF!</v>
          </cell>
        </row>
        <row r="4">
          <cell r="E4" t="str">
            <v xml:space="preserve"> </v>
          </cell>
          <cell r="I4" t="str">
            <v>Unter-
richts-
stunden</v>
          </cell>
          <cell r="R4" t="str">
            <v>insges.</v>
          </cell>
          <cell r="Z4" t="str">
            <v>A</v>
          </cell>
          <cell r="AB4" t="str">
            <v>B</v>
          </cell>
          <cell r="AD4" t="str">
            <v>C</v>
          </cell>
          <cell r="AF4" t="str">
            <v>D</v>
          </cell>
          <cell r="AH4" t="str">
            <v>E</v>
          </cell>
          <cell r="AJ4" t="str">
            <v>F</v>
          </cell>
          <cell r="BC4" t="str">
            <v>Veranstaltungsbezogene Kennziffern</v>
          </cell>
        </row>
        <row r="5">
          <cell r="Z5" t="str">
            <v>Politik - Gesellschaft - Umwelt</v>
          </cell>
          <cell r="AB5" t="str">
            <v>Kultur - Gestalten</v>
          </cell>
          <cell r="AD5" t="str">
            <v>Gesundheit</v>
          </cell>
          <cell r="AF5" t="str">
            <v>Sprachen</v>
          </cell>
          <cell r="AH5" t="str">
            <v>Arbeit - Beruf</v>
          </cell>
          <cell r="AJ5" t="str">
            <v>Grundbildung - Schulab- schlüsse</v>
          </cell>
        </row>
        <row r="6">
          <cell r="E6" t="str">
            <v xml:space="preserve"> </v>
          </cell>
          <cell r="I6" t="str">
            <v xml:space="preserve"> </v>
          </cell>
          <cell r="R6" t="str">
            <v xml:space="preserve"> </v>
          </cell>
          <cell r="Z6" t="str">
            <v>U.-Stdn.</v>
          </cell>
          <cell r="AB6" t="str">
            <v>U.-Stdn.</v>
          </cell>
          <cell r="AD6" t="str">
            <v>U.-Stdn.</v>
          </cell>
          <cell r="AF6" t="str">
            <v>U.-Stdn.</v>
          </cell>
          <cell r="AH6" t="str">
            <v>U.-Stdn.</v>
          </cell>
          <cell r="AJ6" t="str">
            <v>U.-Stdn.</v>
          </cell>
          <cell r="BC6" t="str">
            <v>U-Stdn./ 
Kurs</v>
          </cell>
          <cell r="BD6" t="str">
            <v>Bele- 
gun- 
gen/ 
Kurs</v>
          </cell>
          <cell r="BE6" t="str">
            <v>VHS-
WB-
Dichte</v>
          </cell>
        </row>
        <row r="7">
          <cell r="E7">
            <v>4</v>
          </cell>
          <cell r="I7">
            <v>8</v>
          </cell>
          <cell r="R7">
            <v>17</v>
          </cell>
          <cell r="Z7">
            <v>23</v>
          </cell>
          <cell r="AB7">
            <v>25</v>
          </cell>
          <cell r="AD7">
            <v>27</v>
          </cell>
          <cell r="AF7">
            <v>29</v>
          </cell>
          <cell r="AH7">
            <v>31</v>
          </cell>
          <cell r="AJ7">
            <v>33</v>
          </cell>
          <cell r="BC7">
            <v>50</v>
          </cell>
          <cell r="BD7">
            <v>51</v>
          </cell>
          <cell r="BE7">
            <v>52</v>
          </cell>
        </row>
        <row r="8">
          <cell r="A8">
            <v>1987</v>
          </cell>
          <cell r="E8">
            <v>11</v>
          </cell>
          <cell r="I8">
            <v>52021</v>
          </cell>
          <cell r="R8">
            <v>1829</v>
          </cell>
          <cell r="Z8">
            <v>2558</v>
          </cell>
          <cell r="AB8">
            <v>7378</v>
          </cell>
          <cell r="AD8">
            <v>4636</v>
          </cell>
          <cell r="AF8">
            <v>20640</v>
          </cell>
          <cell r="AH8">
            <v>7432</v>
          </cell>
          <cell r="AJ8">
            <v>9377</v>
          </cell>
          <cell r="BC8">
            <v>35.679698000000002</v>
          </cell>
          <cell r="BD8">
            <v>14.074074</v>
          </cell>
          <cell r="BE8" t="str">
            <v>-</v>
          </cell>
        </row>
        <row r="9">
          <cell r="A9">
            <v>1988</v>
          </cell>
          <cell r="E9">
            <v>7</v>
          </cell>
          <cell r="I9">
            <v>58497</v>
          </cell>
          <cell r="R9">
            <v>2010</v>
          </cell>
          <cell r="Z9">
            <v>2820</v>
          </cell>
          <cell r="AB9">
            <v>7762</v>
          </cell>
          <cell r="AD9">
            <v>4863</v>
          </cell>
          <cell r="AF9">
            <v>24979</v>
          </cell>
          <cell r="AH9">
            <v>7280</v>
          </cell>
          <cell r="AJ9">
            <v>10793</v>
          </cell>
          <cell r="BC9">
            <v>36.378731000000002</v>
          </cell>
          <cell r="BD9">
            <v>13.500621000000001</v>
          </cell>
          <cell r="BE9" t="str">
            <v>-</v>
          </cell>
        </row>
        <row r="10">
          <cell r="A10">
            <v>1989</v>
          </cell>
          <cell r="E10">
            <v>7.8</v>
          </cell>
          <cell r="I10">
            <v>58915</v>
          </cell>
          <cell r="R10">
            <v>2114</v>
          </cell>
          <cell r="Z10">
            <v>3017</v>
          </cell>
          <cell r="AB10">
            <v>8242</v>
          </cell>
          <cell r="AD10">
            <v>4837</v>
          </cell>
          <cell r="AF10">
            <v>27562</v>
          </cell>
          <cell r="AH10">
            <v>5187</v>
          </cell>
          <cell r="AJ10">
            <v>10070</v>
          </cell>
          <cell r="BC10">
            <v>35.320743</v>
          </cell>
          <cell r="BD10">
            <v>13.579136</v>
          </cell>
          <cell r="BE10">
            <v>320.226765</v>
          </cell>
        </row>
        <row r="11">
          <cell r="A11">
            <v>1990</v>
          </cell>
          <cell r="E11">
            <v>9.3000000000000007</v>
          </cell>
          <cell r="I11">
            <v>62225</v>
          </cell>
          <cell r="R11">
            <v>2235</v>
          </cell>
          <cell r="Z11">
            <v>3151</v>
          </cell>
          <cell r="AB11">
            <v>8002</v>
          </cell>
          <cell r="AD11">
            <v>5268</v>
          </cell>
          <cell r="AF11">
            <v>29197</v>
          </cell>
          <cell r="AH11">
            <v>5409</v>
          </cell>
          <cell r="AJ11">
            <v>11198</v>
          </cell>
          <cell r="BC11">
            <v>35.274943</v>
          </cell>
          <cell r="BD11">
            <v>13.245464</v>
          </cell>
          <cell r="BE11">
            <v>338.21794799999998</v>
          </cell>
        </row>
        <row r="12">
          <cell r="A12">
            <v>1991</v>
          </cell>
          <cell r="E12">
            <v>8.5</v>
          </cell>
          <cell r="I12">
            <v>62511</v>
          </cell>
          <cell r="R12">
            <v>2522</v>
          </cell>
          <cell r="Z12">
            <v>3301</v>
          </cell>
          <cell r="AB12">
            <v>7948</v>
          </cell>
          <cell r="AD12">
            <v>5160</v>
          </cell>
          <cell r="AF12">
            <v>29529</v>
          </cell>
          <cell r="AH12">
            <v>5220</v>
          </cell>
          <cell r="AJ12">
            <v>11353</v>
          </cell>
          <cell r="BC12">
            <v>33.899673999999997</v>
          </cell>
          <cell r="BD12">
            <v>12.827548</v>
          </cell>
          <cell r="BE12">
            <v>339.77247399999999</v>
          </cell>
        </row>
        <row r="13">
          <cell r="A13">
            <v>1992</v>
          </cell>
          <cell r="E13">
            <v>8.3000000000000007</v>
          </cell>
          <cell r="I13">
            <v>59981</v>
          </cell>
          <cell r="R13">
            <v>2349</v>
          </cell>
          <cell r="Z13">
            <v>3043</v>
          </cell>
          <cell r="AB13">
            <v>7898</v>
          </cell>
          <cell r="AD13">
            <v>5114</v>
          </cell>
          <cell r="AF13">
            <v>27500</v>
          </cell>
          <cell r="AH13">
            <v>4590</v>
          </cell>
          <cell r="AJ13">
            <v>11836</v>
          </cell>
          <cell r="BC13">
            <v>33.811160999999998</v>
          </cell>
          <cell r="BD13">
            <v>12.484780000000001</v>
          </cell>
          <cell r="BE13">
            <v>309.53941400000002</v>
          </cell>
        </row>
        <row r="14">
          <cell r="A14">
            <v>1993</v>
          </cell>
          <cell r="E14">
            <v>8.5</v>
          </cell>
          <cell r="I14">
            <v>59737</v>
          </cell>
          <cell r="R14">
            <v>2665</v>
          </cell>
          <cell r="Z14">
            <v>2947</v>
          </cell>
          <cell r="AB14">
            <v>8246</v>
          </cell>
          <cell r="AD14">
            <v>5489</v>
          </cell>
          <cell r="AF14">
            <v>27389</v>
          </cell>
          <cell r="AH14">
            <v>4402</v>
          </cell>
          <cell r="AJ14">
            <v>11264</v>
          </cell>
          <cell r="BC14">
            <v>31.325116999999999</v>
          </cell>
          <cell r="BD14">
            <v>12.079181</v>
          </cell>
          <cell r="BE14">
            <v>308.28022099999998</v>
          </cell>
        </row>
        <row r="15">
          <cell r="A15">
            <v>1994</v>
          </cell>
          <cell r="E15">
            <v>8.6</v>
          </cell>
          <cell r="I15">
            <v>57290</v>
          </cell>
          <cell r="R15">
            <v>2591</v>
          </cell>
          <cell r="Z15">
            <v>2889</v>
          </cell>
          <cell r="AB15">
            <v>7925</v>
          </cell>
          <cell r="AD15">
            <v>5098</v>
          </cell>
          <cell r="AF15">
            <v>26394</v>
          </cell>
          <cell r="AH15">
            <v>4093</v>
          </cell>
          <cell r="AJ15">
            <v>10891</v>
          </cell>
          <cell r="BC15">
            <v>31.220707999999998</v>
          </cell>
          <cell r="BD15">
            <v>11.967302</v>
          </cell>
          <cell r="BE15">
            <v>290.24642299999999</v>
          </cell>
        </row>
        <row r="16">
          <cell r="A16">
            <v>1995</v>
          </cell>
          <cell r="E16">
            <v>8.4</v>
          </cell>
          <cell r="I16">
            <v>55899</v>
          </cell>
          <cell r="R16">
            <v>2602</v>
          </cell>
          <cell r="Z16">
            <v>2937</v>
          </cell>
          <cell r="AB16">
            <v>8008</v>
          </cell>
          <cell r="AD16">
            <v>4978</v>
          </cell>
          <cell r="AF16">
            <v>26012</v>
          </cell>
          <cell r="AH16">
            <v>3957</v>
          </cell>
          <cell r="AJ16">
            <v>10007</v>
          </cell>
          <cell r="BC16">
            <v>31.617080999999999</v>
          </cell>
          <cell r="BD16">
            <v>11.933256999999999</v>
          </cell>
          <cell r="BE16">
            <v>281.61272700000001</v>
          </cell>
        </row>
        <row r="17">
          <cell r="A17">
            <v>1996</v>
          </cell>
          <cell r="E17">
            <v>7.4</v>
          </cell>
          <cell r="I17">
            <v>54351</v>
          </cell>
          <cell r="R17">
            <v>2663</v>
          </cell>
          <cell r="Z17">
            <v>2979</v>
          </cell>
          <cell r="AB17">
            <v>8183</v>
          </cell>
          <cell r="AD17">
            <v>4972</v>
          </cell>
          <cell r="AF17">
            <v>24930</v>
          </cell>
          <cell r="AH17">
            <v>4237</v>
          </cell>
          <cell r="AJ17">
            <v>9050</v>
          </cell>
          <cell r="BC17">
            <v>30.448739</v>
          </cell>
          <cell r="BD17">
            <v>11.872828999999999</v>
          </cell>
          <cell r="BE17">
            <v>272.74643300000002</v>
          </cell>
        </row>
        <row r="18">
          <cell r="A18">
            <v>1997</v>
          </cell>
          <cell r="E18">
            <v>11.9</v>
          </cell>
          <cell r="I18">
            <v>53352</v>
          </cell>
          <cell r="R18">
            <v>2621</v>
          </cell>
          <cell r="Z18">
            <v>3139</v>
          </cell>
          <cell r="AB18">
            <v>8191</v>
          </cell>
          <cell r="AD18">
            <v>4901</v>
          </cell>
          <cell r="AF18">
            <v>24138</v>
          </cell>
          <cell r="AH18">
            <v>4345</v>
          </cell>
          <cell r="AJ18">
            <v>8638</v>
          </cell>
          <cell r="BC18">
            <v>31.018604</v>
          </cell>
          <cell r="BD18">
            <v>11.763372</v>
          </cell>
          <cell r="BE18">
            <v>266.23684400000002</v>
          </cell>
        </row>
        <row r="19">
          <cell r="A19">
            <v>1998</v>
          </cell>
          <cell r="E19">
            <v>11.4</v>
          </cell>
          <cell r="I19">
            <v>52768</v>
          </cell>
          <cell r="R19">
            <v>2541</v>
          </cell>
          <cell r="Z19">
            <v>2876</v>
          </cell>
          <cell r="AB19">
            <v>7872</v>
          </cell>
          <cell r="AD19">
            <v>4999</v>
          </cell>
          <cell r="AF19">
            <v>23560</v>
          </cell>
          <cell r="AH19">
            <v>4750</v>
          </cell>
          <cell r="AJ19">
            <v>8711</v>
          </cell>
          <cell r="BC19">
            <v>30.537037000000002</v>
          </cell>
          <cell r="BD19">
            <v>11.327546</v>
          </cell>
          <cell r="BE19">
            <v>263.157107</v>
          </cell>
        </row>
        <row r="20">
          <cell r="A20">
            <v>1999</v>
          </cell>
          <cell r="E20">
            <v>13.3</v>
          </cell>
          <cell r="I20">
            <v>49129</v>
          </cell>
          <cell r="R20">
            <v>2693</v>
          </cell>
          <cell r="Z20">
            <v>2635</v>
          </cell>
          <cell r="AB20">
            <v>7724</v>
          </cell>
          <cell r="AD20">
            <v>4462</v>
          </cell>
          <cell r="AF20">
            <v>20130</v>
          </cell>
          <cell r="AH20">
            <v>5443</v>
          </cell>
          <cell r="AJ20">
            <v>8735</v>
          </cell>
          <cell r="BC20">
            <v>30.609967999999999</v>
          </cell>
          <cell r="BD20">
            <v>11.328970999999999</v>
          </cell>
          <cell r="BE20">
            <v>244.44720799999999</v>
          </cell>
        </row>
        <row r="21">
          <cell r="A21">
            <v>2000</v>
          </cell>
          <cell r="E21">
            <v>12.3</v>
          </cell>
          <cell r="I21">
            <v>49082</v>
          </cell>
          <cell r="R21">
            <v>2784</v>
          </cell>
          <cell r="Z21">
            <v>2584</v>
          </cell>
          <cell r="AB21">
            <v>6912</v>
          </cell>
          <cell r="AD21">
            <v>4494</v>
          </cell>
          <cell r="AF21">
            <v>21763</v>
          </cell>
          <cell r="AH21">
            <v>5144</v>
          </cell>
          <cell r="AJ21">
            <v>8185</v>
          </cell>
          <cell r="BC21">
            <v>31.025283999999999</v>
          </cell>
          <cell r="BD21">
            <v>11.687104</v>
          </cell>
          <cell r="BE21">
            <v>242.434121</v>
          </cell>
        </row>
        <row r="22">
          <cell r="A22">
            <v>2001</v>
          </cell>
          <cell r="E22">
            <v>10.5</v>
          </cell>
          <cell r="I22">
            <v>49314</v>
          </cell>
          <cell r="R22">
            <v>2807</v>
          </cell>
          <cell r="Z22">
            <v>2187</v>
          </cell>
          <cell r="AB22">
            <v>6840</v>
          </cell>
          <cell r="AD22">
            <v>4152</v>
          </cell>
          <cell r="AF22">
            <v>22586</v>
          </cell>
          <cell r="AH22">
            <v>5096</v>
          </cell>
          <cell r="AJ22">
            <v>8453</v>
          </cell>
          <cell r="BC22">
            <v>31.410191000000001</v>
          </cell>
          <cell r="BD22">
            <v>11.690445</v>
          </cell>
          <cell r="BE22">
            <v>240.436465</v>
          </cell>
        </row>
        <row r="23">
          <cell r="A23">
            <v>2002</v>
          </cell>
          <cell r="E23">
            <v>11.8</v>
          </cell>
          <cell r="I23">
            <v>51453</v>
          </cell>
          <cell r="R23">
            <v>2901</v>
          </cell>
          <cell r="Z23">
            <v>2131</v>
          </cell>
          <cell r="AB23">
            <v>7148</v>
          </cell>
          <cell r="AD23">
            <v>4638</v>
          </cell>
          <cell r="AF23">
            <v>23920</v>
          </cell>
          <cell r="AH23">
            <v>4514</v>
          </cell>
          <cell r="AJ23">
            <v>9102</v>
          </cell>
          <cell r="BC23">
            <v>31.412087</v>
          </cell>
          <cell r="BD23">
            <v>11.860194999999999</v>
          </cell>
          <cell r="BE23">
            <v>247.02103700000001</v>
          </cell>
        </row>
        <row r="24">
          <cell r="A24">
            <v>2003</v>
          </cell>
          <cell r="E24">
            <v>12.4</v>
          </cell>
          <cell r="I24">
            <v>44307</v>
          </cell>
          <cell r="R24">
            <v>2982</v>
          </cell>
          <cell r="Z24">
            <v>1868</v>
          </cell>
          <cell r="AB24">
            <v>6640</v>
          </cell>
          <cell r="AD24">
            <v>4951</v>
          </cell>
          <cell r="AF24">
            <v>25203</v>
          </cell>
          <cell r="AH24">
            <v>4364</v>
          </cell>
          <cell r="AJ24">
            <v>1281</v>
          </cell>
          <cell r="BC24">
            <v>26.967133</v>
          </cell>
          <cell r="BD24">
            <v>11.671941</v>
          </cell>
          <cell r="BE24">
            <v>210.750877</v>
          </cell>
        </row>
        <row r="25">
          <cell r="A25">
            <v>2004</v>
          </cell>
          <cell r="E25">
            <v>10.8</v>
          </cell>
          <cell r="I25">
            <v>54676</v>
          </cell>
          <cell r="R25">
            <v>3051</v>
          </cell>
          <cell r="Z25">
            <v>1822</v>
          </cell>
          <cell r="AB25">
            <v>6331</v>
          </cell>
          <cell r="AD25">
            <v>5030</v>
          </cell>
          <cell r="AF25">
            <v>26509</v>
          </cell>
          <cell r="AH25">
            <v>5645</v>
          </cell>
          <cell r="AJ25">
            <v>9339</v>
          </cell>
          <cell r="BC25">
            <v>32.622911000000002</v>
          </cell>
          <cell r="BD25">
            <v>11.606204999999999</v>
          </cell>
          <cell r="BE25">
            <v>257.30487699999998</v>
          </cell>
        </row>
        <row r="26">
          <cell r="A26">
            <v>2005</v>
          </cell>
          <cell r="E26">
            <v>9.1</v>
          </cell>
          <cell r="I26">
            <v>52434</v>
          </cell>
          <cell r="R26">
            <v>2973</v>
          </cell>
          <cell r="Z26">
            <v>1667</v>
          </cell>
          <cell r="AB26">
            <v>6430</v>
          </cell>
          <cell r="AD26">
            <v>4940</v>
          </cell>
          <cell r="AF26">
            <v>28041</v>
          </cell>
          <cell r="AH26">
            <v>3140</v>
          </cell>
          <cell r="AJ26">
            <v>8216</v>
          </cell>
          <cell r="BC26">
            <v>32.128675999999999</v>
          </cell>
          <cell r="BD26">
            <v>11.289215</v>
          </cell>
          <cell r="BE26">
            <v>245.02098100000001</v>
          </cell>
        </row>
        <row r="27">
          <cell r="A27">
            <v>2006</v>
          </cell>
          <cell r="E27">
            <v>9.4</v>
          </cell>
          <cell r="I27">
            <v>56063</v>
          </cell>
          <cell r="R27">
            <v>3042</v>
          </cell>
          <cell r="Z27">
            <v>1418</v>
          </cell>
          <cell r="AB27">
            <v>6386</v>
          </cell>
          <cell r="AD27">
            <v>5322</v>
          </cell>
          <cell r="AF27">
            <v>30544</v>
          </cell>
          <cell r="AH27">
            <v>3143</v>
          </cell>
          <cell r="AJ27">
            <v>9250</v>
          </cell>
          <cell r="BC27">
            <v>32.109392</v>
          </cell>
          <cell r="BD27">
            <v>11.851660000000001</v>
          </cell>
          <cell r="BE27">
            <v>259.59178700000001</v>
          </cell>
        </row>
        <row r="28">
          <cell r="A28">
            <v>2007</v>
          </cell>
          <cell r="E28">
            <v>8.9</v>
          </cell>
          <cell r="I28">
            <v>56725</v>
          </cell>
          <cell r="R28">
            <v>3052</v>
          </cell>
          <cell r="Z28">
            <v>1373</v>
          </cell>
          <cell r="AB28">
            <v>6763</v>
          </cell>
          <cell r="AD28">
            <v>5294</v>
          </cell>
          <cell r="AF28">
            <v>30610</v>
          </cell>
          <cell r="AH28">
            <v>3152</v>
          </cell>
          <cell r="AJ28">
            <v>9533</v>
          </cell>
          <cell r="BC28">
            <v>31.725390999999998</v>
          </cell>
          <cell r="BD28">
            <v>11.070468999999999</v>
          </cell>
          <cell r="BE28">
            <v>260.74825199999998</v>
          </cell>
        </row>
        <row r="29">
          <cell r="A29">
            <v>2008</v>
          </cell>
          <cell r="E29">
            <v>9.5</v>
          </cell>
          <cell r="I29">
            <v>59097</v>
          </cell>
          <cell r="R29">
            <v>3078</v>
          </cell>
          <cell r="Z29">
            <v>1373</v>
          </cell>
          <cell r="AB29">
            <v>6231</v>
          </cell>
          <cell r="AD29">
            <v>5124</v>
          </cell>
          <cell r="AF29">
            <v>33635</v>
          </cell>
          <cell r="AH29">
            <v>2826</v>
          </cell>
          <cell r="AJ29">
            <v>9908</v>
          </cell>
          <cell r="BC29">
            <v>33.482719000000003</v>
          </cell>
          <cell r="BD29">
            <v>10.917847</v>
          </cell>
          <cell r="BE29">
            <v>269.32051200000001</v>
          </cell>
        </row>
        <row r="30">
          <cell r="A30">
            <v>2009</v>
          </cell>
          <cell r="E30">
            <v>9.1999999999999993</v>
          </cell>
          <cell r="I30">
            <v>67443</v>
          </cell>
          <cell r="R30">
            <v>3401</v>
          </cell>
          <cell r="Z30">
            <v>1525</v>
          </cell>
          <cell r="AB30">
            <v>6482</v>
          </cell>
          <cell r="AD30">
            <v>5666</v>
          </cell>
          <cell r="AF30">
            <v>39325</v>
          </cell>
          <cell r="AH30">
            <v>3939</v>
          </cell>
          <cell r="AJ30">
            <v>10506</v>
          </cell>
          <cell r="BC30">
            <v>35.035324000000003</v>
          </cell>
          <cell r="BD30">
            <v>11.10909</v>
          </cell>
          <cell r="BE30">
            <v>307.02660800000001</v>
          </cell>
        </row>
        <row r="31">
          <cell r="A31">
            <v>2010</v>
          </cell>
          <cell r="E31">
            <v>9.9</v>
          </cell>
          <cell r="I31">
            <v>64076</v>
          </cell>
          <cell r="R31">
            <v>3342</v>
          </cell>
          <cell r="Z31">
            <v>1280</v>
          </cell>
          <cell r="AB31">
            <v>6177</v>
          </cell>
          <cell r="AD31">
            <v>6204</v>
          </cell>
          <cell r="AF31">
            <v>35898</v>
          </cell>
          <cell r="AH31">
            <v>3624</v>
          </cell>
          <cell r="AJ31">
            <v>10893</v>
          </cell>
          <cell r="BC31">
            <v>33.724209999999999</v>
          </cell>
          <cell r="BD31">
            <v>10.93</v>
          </cell>
          <cell r="BE31">
            <v>288.72947399999998</v>
          </cell>
        </row>
        <row r="32">
          <cell r="A32">
            <v>2011</v>
          </cell>
          <cell r="E32">
            <v>9.9</v>
          </cell>
          <cell r="I32">
            <v>65185</v>
          </cell>
          <cell r="R32">
            <v>4222</v>
          </cell>
          <cell r="Z32">
            <v>1268</v>
          </cell>
          <cell r="AB32">
            <v>6171</v>
          </cell>
          <cell r="AD32">
            <v>6610</v>
          </cell>
          <cell r="AF32">
            <v>36613</v>
          </cell>
          <cell r="AH32">
            <v>3135</v>
          </cell>
          <cell r="AJ32">
            <v>11388</v>
          </cell>
          <cell r="BC32">
            <v>33.985922000000002</v>
          </cell>
          <cell r="BD32">
            <v>11.411887</v>
          </cell>
          <cell r="BE32">
            <v>290.75654200000002</v>
          </cell>
        </row>
        <row r="33">
          <cell r="A33" t="str">
            <v/>
          </cell>
          <cell r="E33" t="str">
            <v/>
          </cell>
          <cell r="I33" t="str">
            <v/>
          </cell>
          <cell r="R33" t="str">
            <v/>
          </cell>
          <cell r="Z33" t="str">
            <v/>
          </cell>
          <cell r="AB33" t="str">
            <v/>
          </cell>
          <cell r="AD33" t="str">
            <v/>
          </cell>
          <cell r="AF33" t="str">
            <v/>
          </cell>
          <cell r="AH33" t="str">
            <v/>
          </cell>
          <cell r="AJ33" t="str">
            <v/>
          </cell>
          <cell r="BC33" t="str">
            <v/>
          </cell>
          <cell r="BD33" t="str">
            <v/>
          </cell>
          <cell r="BE33" t="str">
            <v/>
          </cell>
        </row>
        <row r="34">
          <cell r="A34" t="str">
            <v/>
          </cell>
          <cell r="E34" t="str">
            <v/>
          </cell>
          <cell r="I34" t="str">
            <v/>
          </cell>
          <cell r="R34" t="str">
            <v/>
          </cell>
          <cell r="Z34" t="str">
            <v/>
          </cell>
          <cell r="AB34" t="str">
            <v/>
          </cell>
          <cell r="AD34" t="str">
            <v/>
          </cell>
          <cell r="AF34" t="str">
            <v/>
          </cell>
          <cell r="AH34" t="str">
            <v/>
          </cell>
          <cell r="AJ34" t="str">
            <v/>
          </cell>
          <cell r="BC34" t="str">
            <v/>
          </cell>
          <cell r="BD34" t="str">
            <v/>
          </cell>
          <cell r="BE34" t="str">
            <v/>
          </cell>
        </row>
        <row r="35">
          <cell r="A35" t="str">
            <v/>
          </cell>
          <cell r="E35" t="str">
            <v/>
          </cell>
          <cell r="I35" t="str">
            <v/>
          </cell>
          <cell r="R35" t="str">
            <v/>
          </cell>
          <cell r="Z35" t="str">
            <v/>
          </cell>
          <cell r="AB35" t="str">
            <v/>
          </cell>
          <cell r="AD35" t="str">
            <v/>
          </cell>
          <cell r="AF35" t="str">
            <v/>
          </cell>
          <cell r="AH35" t="str">
            <v/>
          </cell>
          <cell r="AJ35" t="str">
            <v/>
          </cell>
          <cell r="BC35" t="str">
            <v/>
          </cell>
          <cell r="BD35" t="str">
            <v/>
          </cell>
          <cell r="BE35" t="str">
            <v/>
          </cell>
        </row>
        <row r="36">
          <cell r="A36" t="str">
            <v/>
          </cell>
          <cell r="E36" t="str">
            <v/>
          </cell>
          <cell r="I36" t="str">
            <v/>
          </cell>
          <cell r="R36" t="str">
            <v/>
          </cell>
          <cell r="Z36" t="str">
            <v/>
          </cell>
          <cell r="AB36" t="str">
            <v/>
          </cell>
          <cell r="AD36" t="str">
            <v/>
          </cell>
          <cell r="AF36" t="str">
            <v/>
          </cell>
          <cell r="AH36" t="str">
            <v/>
          </cell>
          <cell r="AJ36" t="str">
            <v/>
          </cell>
          <cell r="BC36" t="str">
            <v/>
          </cell>
          <cell r="BD36" t="str">
            <v/>
          </cell>
          <cell r="BE36" t="str">
            <v/>
          </cell>
        </row>
        <row r="37">
          <cell r="A37" t="str">
            <v/>
          </cell>
          <cell r="E37" t="str">
            <v/>
          </cell>
          <cell r="I37" t="str">
            <v/>
          </cell>
          <cell r="R37" t="str">
            <v/>
          </cell>
          <cell r="Z37" t="str">
            <v/>
          </cell>
          <cell r="AB37" t="str">
            <v/>
          </cell>
          <cell r="AD37" t="str">
            <v/>
          </cell>
          <cell r="AF37" t="str">
            <v/>
          </cell>
          <cell r="AH37" t="str">
            <v/>
          </cell>
          <cell r="AJ37" t="str">
            <v/>
          </cell>
          <cell r="BC37" t="str">
            <v/>
          </cell>
          <cell r="BD37" t="str">
            <v/>
          </cell>
          <cell r="BE37" t="str">
            <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1.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7"/>
  <sheetViews>
    <sheetView tabSelected="1" topLeftCell="A94" workbookViewId="0">
      <selection activeCell="A105" sqref="A105:A141"/>
    </sheetView>
  </sheetViews>
  <sheetFormatPr baseColWidth="10" defaultColWidth="11.25" defaultRowHeight="15"/>
  <cols>
    <col min="1" max="1" width="17.625" style="687" customWidth="1"/>
    <col min="2" max="2" width="41.625" style="687" customWidth="1"/>
    <col min="3" max="3" width="74.5" style="939" customWidth="1"/>
    <col min="4" max="4" width="11.375" style="687" customWidth="1"/>
    <col min="5" max="16384" width="11.25" style="687"/>
  </cols>
  <sheetData>
    <row r="1" spans="1:4" ht="14.45" customHeight="1">
      <c r="A1" s="922" t="s">
        <v>0</v>
      </c>
      <c r="B1" s="921" t="s">
        <v>1</v>
      </c>
      <c r="C1" s="1" t="s">
        <v>2</v>
      </c>
    </row>
    <row r="2" spans="1:4" ht="42" customHeight="1">
      <c r="A2" s="980" t="s">
        <v>2282</v>
      </c>
      <c r="B2" s="984" t="s">
        <v>2283</v>
      </c>
      <c r="C2" s="927" t="s">
        <v>2303</v>
      </c>
    </row>
    <row r="3" spans="1:4" ht="42" customHeight="1">
      <c r="A3" s="980"/>
      <c r="B3" s="984"/>
      <c r="C3" s="927" t="s">
        <v>2355</v>
      </c>
    </row>
    <row r="4" spans="1:4" ht="42" customHeight="1">
      <c r="A4" s="980"/>
      <c r="B4" s="984"/>
      <c r="C4" s="946" t="s">
        <v>2327</v>
      </c>
      <c r="D4" s="972"/>
    </row>
    <row r="5" spans="1:4" ht="42" customHeight="1">
      <c r="A5" s="980"/>
      <c r="B5" s="984"/>
      <c r="C5" s="946" t="s">
        <v>125</v>
      </c>
    </row>
    <row r="6" spans="1:4" ht="42" customHeight="1">
      <c r="A6" s="980"/>
      <c r="B6" s="984"/>
      <c r="C6" s="946" t="s">
        <v>126</v>
      </c>
    </row>
    <row r="7" spans="1:4" ht="42" customHeight="1">
      <c r="A7" s="980"/>
      <c r="B7" s="984"/>
      <c r="C7" s="946" t="s">
        <v>2318</v>
      </c>
      <c r="D7" s="972"/>
    </row>
    <row r="8" spans="1:4" ht="42" customHeight="1">
      <c r="A8" s="980"/>
      <c r="B8" s="984"/>
      <c r="C8" s="946" t="s">
        <v>2319</v>
      </c>
      <c r="D8" s="972"/>
    </row>
    <row r="9" spans="1:4" ht="42" customHeight="1">
      <c r="A9" s="980"/>
      <c r="B9" s="984"/>
      <c r="C9" s="927" t="s">
        <v>2304</v>
      </c>
    </row>
    <row r="10" spans="1:4" ht="42" customHeight="1">
      <c r="A10" s="980"/>
      <c r="B10" s="984"/>
      <c r="C10" s="946" t="s">
        <v>2370</v>
      </c>
    </row>
    <row r="11" spans="1:4" ht="42" customHeight="1">
      <c r="A11" s="980"/>
      <c r="B11" s="984"/>
      <c r="C11" s="946" t="s">
        <v>2320</v>
      </c>
    </row>
    <row r="12" spans="1:4" ht="42" customHeight="1">
      <c r="A12" s="980"/>
      <c r="B12" s="984"/>
      <c r="C12" s="946" t="s">
        <v>2328</v>
      </c>
      <c r="D12" s="972"/>
    </row>
    <row r="13" spans="1:4" ht="42" customHeight="1">
      <c r="A13" s="980"/>
      <c r="B13" s="984"/>
      <c r="C13" s="927" t="s">
        <v>127</v>
      </c>
    </row>
    <row r="14" spans="1:4" ht="6" customHeight="1">
      <c r="A14" s="980"/>
      <c r="B14" s="2"/>
      <c r="C14" s="3"/>
    </row>
    <row r="15" spans="1:4" ht="42" customHeight="1">
      <c r="A15" s="980"/>
      <c r="B15" s="985" t="s">
        <v>2284</v>
      </c>
      <c r="C15" s="927" t="s">
        <v>2305</v>
      </c>
    </row>
    <row r="16" spans="1:4" ht="42" customHeight="1">
      <c r="A16" s="980"/>
      <c r="B16" s="985"/>
      <c r="C16" s="927" t="s">
        <v>2306</v>
      </c>
    </row>
    <row r="17" spans="1:4" ht="42" customHeight="1">
      <c r="A17" s="980"/>
      <c r="B17" s="985"/>
      <c r="C17" s="946" t="s">
        <v>275</v>
      </c>
    </row>
    <row r="18" spans="1:4" ht="42" customHeight="1">
      <c r="A18" s="980"/>
      <c r="B18" s="985"/>
      <c r="C18" s="946" t="s">
        <v>2329</v>
      </c>
      <c r="D18" s="972"/>
    </row>
    <row r="19" spans="1:4" ht="42" customHeight="1">
      <c r="A19" s="980"/>
      <c r="B19" s="985"/>
      <c r="C19" s="927" t="s">
        <v>498</v>
      </c>
    </row>
    <row r="20" spans="1:4" ht="42" customHeight="1">
      <c r="A20" s="980"/>
      <c r="B20" s="985"/>
      <c r="C20" s="946" t="s">
        <v>2351</v>
      </c>
    </row>
    <row r="21" spans="1:4" ht="42" customHeight="1">
      <c r="A21" s="980"/>
      <c r="B21" s="985"/>
      <c r="C21" s="927" t="s">
        <v>2307</v>
      </c>
    </row>
    <row r="22" spans="1:4" ht="42" customHeight="1">
      <c r="A22" s="980"/>
      <c r="B22" s="985"/>
      <c r="C22" s="927" t="s">
        <v>276</v>
      </c>
    </row>
    <row r="23" spans="1:4" ht="42" customHeight="1">
      <c r="A23" s="980"/>
      <c r="B23" s="985"/>
      <c r="C23" s="927" t="s">
        <v>2308</v>
      </c>
    </row>
    <row r="24" spans="1:4" ht="42" customHeight="1">
      <c r="A24" s="980"/>
      <c r="B24" s="985"/>
      <c r="C24" s="927" t="s">
        <v>277</v>
      </c>
    </row>
    <row r="25" spans="1:4" ht="42" customHeight="1">
      <c r="A25" s="980"/>
      <c r="B25" s="985"/>
      <c r="C25" s="927" t="s">
        <v>278</v>
      </c>
    </row>
    <row r="26" spans="1:4" ht="6" customHeight="1">
      <c r="A26" s="980"/>
      <c r="B26" s="928"/>
      <c r="C26" s="3"/>
    </row>
    <row r="27" spans="1:4" ht="42" customHeight="1">
      <c r="A27" s="980"/>
      <c r="B27" s="986" t="s">
        <v>2285</v>
      </c>
      <c r="C27" s="927" t="s">
        <v>2309</v>
      </c>
    </row>
    <row r="28" spans="1:4" ht="41.45" customHeight="1">
      <c r="A28" s="980"/>
      <c r="B28" s="986"/>
      <c r="C28" s="946" t="s">
        <v>2357</v>
      </c>
    </row>
    <row r="29" spans="1:4" ht="41.45" customHeight="1">
      <c r="A29" s="980"/>
      <c r="B29" s="986"/>
      <c r="C29" s="927" t="s">
        <v>279</v>
      </c>
    </row>
    <row r="30" spans="1:4" ht="11.45" customHeight="1">
      <c r="B30" s="709"/>
      <c r="C30" s="926"/>
    </row>
    <row r="31" spans="1:4" ht="41.45" customHeight="1">
      <c r="A31" s="981" t="s">
        <v>2286</v>
      </c>
      <c r="B31" s="982" t="s">
        <v>2287</v>
      </c>
      <c r="C31" s="946" t="s">
        <v>2375</v>
      </c>
    </row>
    <row r="32" spans="1:4" ht="41.45" customHeight="1">
      <c r="A32" s="981"/>
      <c r="B32" s="982"/>
      <c r="C32" s="946" t="s">
        <v>2374</v>
      </c>
    </row>
    <row r="33" spans="1:4" ht="41.45" customHeight="1">
      <c r="A33" s="981"/>
      <c r="B33" s="983"/>
      <c r="C33" s="946" t="s">
        <v>2330</v>
      </c>
      <c r="D33" s="972"/>
    </row>
    <row r="34" spans="1:4" ht="41.45" customHeight="1">
      <c r="A34" s="981"/>
      <c r="B34" s="983"/>
      <c r="C34" s="946" t="s">
        <v>2332</v>
      </c>
      <c r="D34" s="972"/>
    </row>
    <row r="35" spans="1:4" ht="41.45" customHeight="1">
      <c r="A35" s="981"/>
      <c r="B35" s="983"/>
      <c r="C35" s="946" t="s">
        <v>2359</v>
      </c>
    </row>
    <row r="36" spans="1:4" ht="41.45" customHeight="1">
      <c r="A36" s="981"/>
      <c r="B36" s="983"/>
      <c r="C36" s="946" t="s">
        <v>2372</v>
      </c>
    </row>
    <row r="37" spans="1:4" ht="41.45" customHeight="1">
      <c r="A37" s="981"/>
      <c r="B37" s="983"/>
      <c r="C37" s="946" t="s">
        <v>2373</v>
      </c>
    </row>
    <row r="38" spans="1:4" ht="41.45" customHeight="1">
      <c r="A38" s="981"/>
      <c r="B38" s="983"/>
      <c r="C38" s="927" t="s">
        <v>2321</v>
      </c>
    </row>
    <row r="39" spans="1:4" ht="41.45" customHeight="1">
      <c r="A39" s="981"/>
      <c r="B39" s="983"/>
      <c r="C39" s="946" t="s">
        <v>2334</v>
      </c>
      <c r="D39" s="972"/>
    </row>
    <row r="40" spans="1:4" ht="41.45" customHeight="1">
      <c r="A40" s="981"/>
      <c r="B40" s="983"/>
      <c r="C40" s="927" t="s">
        <v>2369</v>
      </c>
    </row>
    <row r="41" spans="1:4" ht="41.45" customHeight="1">
      <c r="A41" s="981"/>
      <c r="B41" s="983"/>
      <c r="C41" s="927" t="s">
        <v>2322</v>
      </c>
    </row>
    <row r="42" spans="1:4" ht="41.45" customHeight="1">
      <c r="A42" s="981"/>
      <c r="B42" s="983"/>
      <c r="C42" s="946" t="s">
        <v>2335</v>
      </c>
      <c r="D42" s="972"/>
    </row>
    <row r="43" spans="1:4" ht="6" customHeight="1">
      <c r="A43" s="981"/>
      <c r="B43" s="95"/>
      <c r="C43" s="925"/>
    </row>
    <row r="44" spans="1:4" ht="41.45" customHeight="1">
      <c r="A44" s="981"/>
      <c r="B44" s="983" t="s">
        <v>2288</v>
      </c>
      <c r="C44" s="927" t="s">
        <v>568</v>
      </c>
    </row>
    <row r="45" spans="1:4" ht="41.45" customHeight="1">
      <c r="A45" s="981"/>
      <c r="B45" s="983"/>
      <c r="C45" s="927" t="s">
        <v>569</v>
      </c>
    </row>
    <row r="46" spans="1:4" ht="41.45" customHeight="1">
      <c r="A46" s="981"/>
      <c r="B46" s="983"/>
      <c r="C46" s="946" t="s">
        <v>2377</v>
      </c>
    </row>
    <row r="47" spans="1:4" ht="41.45" customHeight="1">
      <c r="A47" s="981"/>
      <c r="B47" s="983"/>
      <c r="C47" s="927" t="s">
        <v>570</v>
      </c>
    </row>
    <row r="48" spans="1:4" ht="41.45" customHeight="1">
      <c r="A48" s="981"/>
      <c r="B48" s="983"/>
      <c r="C48" s="927" t="s">
        <v>571</v>
      </c>
    </row>
    <row r="49" spans="1:4" ht="11.45" customHeight="1">
      <c r="A49" s="216"/>
      <c r="B49" s="216"/>
      <c r="C49" s="708"/>
    </row>
    <row r="50" spans="1:4" ht="41.45" customHeight="1">
      <c r="A50" s="977" t="s">
        <v>2289</v>
      </c>
      <c r="B50" s="978" t="s">
        <v>2290</v>
      </c>
      <c r="C50" s="946" t="s">
        <v>2336</v>
      </c>
      <c r="D50" s="972"/>
    </row>
    <row r="51" spans="1:4" ht="41.45" customHeight="1">
      <c r="A51" s="977"/>
      <c r="B51" s="978"/>
      <c r="C51" s="927" t="s">
        <v>633</v>
      </c>
    </row>
    <row r="52" spans="1:4" ht="41.45" customHeight="1">
      <c r="A52" s="977"/>
      <c r="B52" s="978"/>
      <c r="C52" s="927" t="s">
        <v>634</v>
      </c>
    </row>
    <row r="53" spans="1:4" ht="41.45" customHeight="1">
      <c r="A53" s="977"/>
      <c r="B53" s="978"/>
      <c r="C53" s="927" t="s">
        <v>635</v>
      </c>
    </row>
    <row r="54" spans="1:4" ht="6" customHeight="1">
      <c r="A54" s="977"/>
      <c r="B54" s="929"/>
      <c r="C54" s="930"/>
    </row>
    <row r="55" spans="1:4" ht="41.45" customHeight="1">
      <c r="A55" s="977"/>
      <c r="B55" s="978" t="s">
        <v>2291</v>
      </c>
      <c r="C55" s="927" t="s">
        <v>636</v>
      </c>
    </row>
    <row r="56" spans="1:4" ht="41.45" customHeight="1">
      <c r="A56" s="977"/>
      <c r="B56" s="978"/>
      <c r="C56" s="927" t="s">
        <v>2310</v>
      </c>
    </row>
    <row r="57" spans="1:4" ht="41.45" customHeight="1">
      <c r="A57" s="977"/>
      <c r="B57" s="978"/>
      <c r="C57" s="927" t="s">
        <v>638</v>
      </c>
    </row>
    <row r="58" spans="1:4" ht="41.45" customHeight="1">
      <c r="A58" s="977"/>
      <c r="B58" s="978"/>
      <c r="C58" s="927" t="s">
        <v>2311</v>
      </c>
    </row>
    <row r="59" spans="1:4" ht="6" customHeight="1">
      <c r="A59" s="977"/>
      <c r="B59" s="929"/>
      <c r="C59" s="930"/>
    </row>
    <row r="60" spans="1:4" ht="41.45" customHeight="1">
      <c r="A60" s="977"/>
      <c r="B60" s="978" t="s">
        <v>2292</v>
      </c>
      <c r="C60" s="927" t="s">
        <v>639</v>
      </c>
    </row>
    <row r="61" spans="1:4" ht="41.45" customHeight="1">
      <c r="A61" s="977"/>
      <c r="B61" s="978"/>
      <c r="C61" s="946" t="s">
        <v>2337</v>
      </c>
      <c r="D61" s="972"/>
    </row>
    <row r="62" spans="1:4" ht="6" customHeight="1">
      <c r="A62" s="977"/>
      <c r="B62" s="929"/>
      <c r="C62" s="930"/>
      <c r="D62" s="973"/>
    </row>
    <row r="63" spans="1:4" ht="41.45" customHeight="1">
      <c r="A63" s="977"/>
      <c r="B63" s="978" t="s">
        <v>2293</v>
      </c>
      <c r="C63" s="946" t="s">
        <v>2339</v>
      </c>
      <c r="D63" s="972"/>
    </row>
    <row r="64" spans="1:4" ht="41.45" customHeight="1">
      <c r="A64" s="977"/>
      <c r="B64" s="978"/>
      <c r="C64" s="927" t="s">
        <v>640</v>
      </c>
    </row>
    <row r="65" spans="1:4" ht="41.45" customHeight="1">
      <c r="A65" s="977"/>
      <c r="B65" s="978"/>
      <c r="C65" s="927" t="s">
        <v>2316</v>
      </c>
    </row>
    <row r="66" spans="1:4" ht="41.45" customHeight="1">
      <c r="A66" s="977"/>
      <c r="B66" s="978"/>
      <c r="C66" s="927" t="s">
        <v>642</v>
      </c>
    </row>
    <row r="67" spans="1:4" ht="41.45" customHeight="1">
      <c r="A67" s="977"/>
      <c r="B67" s="978"/>
      <c r="C67" s="927" t="s">
        <v>643</v>
      </c>
    </row>
    <row r="68" spans="1:4" ht="6" customHeight="1">
      <c r="A68" s="977"/>
      <c r="B68" s="929"/>
      <c r="C68" s="930"/>
    </row>
    <row r="69" spans="1:4" ht="41.45" customHeight="1">
      <c r="A69" s="977"/>
      <c r="B69" s="931" t="s">
        <v>2294</v>
      </c>
      <c r="C69" s="946" t="s">
        <v>2353</v>
      </c>
      <c r="D69" s="972"/>
    </row>
    <row r="70" spans="1:4" ht="11.45" customHeight="1">
      <c r="B70" s="709"/>
      <c r="C70" s="926"/>
    </row>
    <row r="71" spans="1:4" ht="41.45" customHeight="1">
      <c r="A71" s="977" t="s">
        <v>2295</v>
      </c>
      <c r="B71" s="978" t="s">
        <v>2296</v>
      </c>
      <c r="C71" s="927" t="s">
        <v>814</v>
      </c>
    </row>
    <row r="72" spans="1:4" ht="41.45" customHeight="1">
      <c r="A72" s="977"/>
      <c r="B72" s="978"/>
      <c r="C72" s="946" t="s">
        <v>2354</v>
      </c>
    </row>
    <row r="73" spans="1:4" ht="41.45" customHeight="1">
      <c r="A73" s="977"/>
      <c r="B73" s="978"/>
      <c r="C73" s="927" t="s">
        <v>2312</v>
      </c>
      <c r="D73" s="972"/>
    </row>
    <row r="74" spans="1:4" ht="41.45" customHeight="1">
      <c r="A74" s="977"/>
      <c r="B74" s="978"/>
      <c r="C74" s="946" t="s">
        <v>2341</v>
      </c>
      <c r="D74" s="972"/>
    </row>
    <row r="75" spans="1:4" ht="41.45" customHeight="1">
      <c r="A75" s="977"/>
      <c r="B75" s="978"/>
      <c r="C75" s="927" t="s">
        <v>2313</v>
      </c>
    </row>
    <row r="76" spans="1:4" ht="41.45" customHeight="1">
      <c r="A76" s="977"/>
      <c r="B76" s="978"/>
      <c r="C76" s="927" t="s">
        <v>2317</v>
      </c>
    </row>
    <row r="77" spans="1:4" ht="6" customHeight="1">
      <c r="A77" s="977"/>
      <c r="B77" s="929"/>
      <c r="C77" s="932"/>
    </row>
    <row r="78" spans="1:4" ht="41.45" customHeight="1">
      <c r="A78" s="977"/>
      <c r="B78" s="978" t="s">
        <v>2297</v>
      </c>
      <c r="C78" s="946" t="s">
        <v>2342</v>
      </c>
      <c r="D78" s="972"/>
    </row>
    <row r="79" spans="1:4" ht="41.45" customHeight="1">
      <c r="A79" s="977"/>
      <c r="B79" s="978"/>
      <c r="C79" s="927" t="s">
        <v>817</v>
      </c>
    </row>
    <row r="80" spans="1:4" ht="41.45" customHeight="1">
      <c r="A80" s="977"/>
      <c r="B80" s="978"/>
      <c r="C80" s="927" t="s">
        <v>2314</v>
      </c>
    </row>
    <row r="81" spans="1:4" ht="41.45" customHeight="1">
      <c r="A81" s="977"/>
      <c r="B81" s="978"/>
      <c r="C81" s="927" t="s">
        <v>819</v>
      </c>
    </row>
    <row r="82" spans="1:4" ht="41.45" customHeight="1">
      <c r="A82" s="977"/>
      <c r="B82" s="978"/>
      <c r="C82" s="927" t="s">
        <v>2315</v>
      </c>
    </row>
    <row r="83" spans="1:4" ht="41.45" customHeight="1">
      <c r="A83" s="977"/>
      <c r="B83" s="978"/>
      <c r="C83" s="946" t="s">
        <v>2343</v>
      </c>
      <c r="D83" s="972"/>
    </row>
    <row r="84" spans="1:4" ht="41.45" customHeight="1">
      <c r="A84" s="977"/>
      <c r="B84" s="978"/>
      <c r="C84" s="927" t="s">
        <v>1031</v>
      </c>
    </row>
    <row r="85" spans="1:4" ht="41.45" customHeight="1">
      <c r="A85" s="977"/>
      <c r="B85" s="978"/>
      <c r="C85" s="946" t="s">
        <v>2379</v>
      </c>
    </row>
    <row r="86" spans="1:4" ht="41.45" customHeight="1">
      <c r="A86" s="977"/>
      <c r="B86" s="978"/>
      <c r="C86" s="946" t="s">
        <v>2380</v>
      </c>
    </row>
    <row r="87" spans="1:4" ht="41.45" customHeight="1">
      <c r="A87" s="977"/>
      <c r="B87" s="978"/>
      <c r="C87" s="946" t="s">
        <v>2381</v>
      </c>
    </row>
    <row r="88" spans="1:4" ht="6" customHeight="1">
      <c r="A88" s="929"/>
      <c r="B88" s="929"/>
      <c r="C88" s="932"/>
    </row>
    <row r="89" spans="1:4" ht="41.45" customHeight="1">
      <c r="A89" s="979"/>
      <c r="B89" s="978" t="s">
        <v>2298</v>
      </c>
      <c r="C89" s="927" t="s">
        <v>821</v>
      </c>
    </row>
    <row r="90" spans="1:4" ht="41.45" customHeight="1">
      <c r="A90" s="979"/>
      <c r="B90" s="978"/>
      <c r="C90" s="927" t="s">
        <v>822</v>
      </c>
    </row>
    <row r="91" spans="1:4" ht="41.45" customHeight="1">
      <c r="A91" s="979"/>
      <c r="B91" s="978"/>
      <c r="C91" s="946" t="s">
        <v>2344</v>
      </c>
      <c r="D91" s="972"/>
    </row>
    <row r="92" spans="1:4" ht="41.45" customHeight="1">
      <c r="A92" s="979"/>
      <c r="B92" s="978"/>
      <c r="C92" s="946" t="s">
        <v>2361</v>
      </c>
    </row>
    <row r="93" spans="1:4" ht="41.45" customHeight="1">
      <c r="A93" s="979"/>
      <c r="B93" s="978"/>
      <c r="C93" s="946" t="s">
        <v>2382</v>
      </c>
    </row>
    <row r="94" spans="1:4" ht="41.45" customHeight="1">
      <c r="A94" s="979"/>
      <c r="B94" s="978"/>
      <c r="C94" s="946" t="s">
        <v>2384</v>
      </c>
    </row>
    <row r="95" spans="1:4" ht="41.45" customHeight="1">
      <c r="A95" s="979"/>
      <c r="B95" s="978"/>
      <c r="C95" s="946" t="s">
        <v>2383</v>
      </c>
    </row>
    <row r="96" spans="1:4" ht="41.45" customHeight="1">
      <c r="A96" s="979"/>
      <c r="B96" s="978"/>
      <c r="C96" s="946" t="s">
        <v>2385</v>
      </c>
    </row>
    <row r="97" spans="1:4" ht="41.45" customHeight="1">
      <c r="A97" s="979"/>
      <c r="B97" s="978"/>
      <c r="C97" s="946" t="s">
        <v>2386</v>
      </c>
    </row>
    <row r="98" spans="1:4" ht="41.45" customHeight="1">
      <c r="A98" s="979"/>
      <c r="B98" s="978"/>
      <c r="C98" s="946" t="s">
        <v>2387</v>
      </c>
    </row>
    <row r="99" spans="1:4" ht="41.45" customHeight="1">
      <c r="A99" s="979"/>
      <c r="B99" s="978"/>
      <c r="C99" s="946" t="s">
        <v>2389</v>
      </c>
    </row>
    <row r="100" spans="1:4" ht="11.45" customHeight="1">
      <c r="B100" s="709"/>
      <c r="C100" s="926"/>
    </row>
    <row r="101" spans="1:4" ht="41.45" customHeight="1">
      <c r="A101" s="987" t="s">
        <v>1693</v>
      </c>
      <c r="B101" s="931" t="s">
        <v>2299</v>
      </c>
      <c r="C101" s="974" t="s">
        <v>2345</v>
      </c>
      <c r="D101" s="972"/>
    </row>
    <row r="102" spans="1:4" ht="6" customHeight="1">
      <c r="A102" s="987"/>
      <c r="B102" s="933"/>
      <c r="C102" s="934"/>
      <c r="D102" s="973"/>
    </row>
    <row r="103" spans="1:4" ht="41.45" customHeight="1">
      <c r="A103" s="987"/>
      <c r="B103" s="931" t="s">
        <v>2300</v>
      </c>
      <c r="C103" s="974" t="s">
        <v>2347</v>
      </c>
      <c r="D103" s="972"/>
    </row>
    <row r="104" spans="1:4" ht="11.45" customHeight="1">
      <c r="A104" s="708"/>
      <c r="B104" s="935"/>
      <c r="C104" s="926"/>
    </row>
    <row r="105" spans="1:4" ht="41.1" customHeight="1">
      <c r="A105" s="987" t="s">
        <v>1694</v>
      </c>
      <c r="B105" s="978" t="s">
        <v>2301</v>
      </c>
      <c r="C105" s="946" t="s">
        <v>2391</v>
      </c>
    </row>
    <row r="106" spans="1:4" ht="41.1" customHeight="1">
      <c r="A106" s="987"/>
      <c r="B106" s="978"/>
      <c r="C106" s="927" t="s">
        <v>1695</v>
      </c>
    </row>
    <row r="107" spans="1:4" ht="41.1" customHeight="1">
      <c r="A107" s="987"/>
      <c r="B107" s="978"/>
      <c r="C107" s="927" t="s">
        <v>1696</v>
      </c>
    </row>
    <row r="108" spans="1:4" ht="41.1" customHeight="1">
      <c r="A108" s="987"/>
      <c r="B108" s="978"/>
      <c r="C108" s="927" t="s">
        <v>1697</v>
      </c>
    </row>
    <row r="109" spans="1:4" ht="41.1" customHeight="1">
      <c r="A109" s="987"/>
      <c r="B109" s="978"/>
      <c r="C109" s="927" t="s">
        <v>1698</v>
      </c>
    </row>
    <row r="110" spans="1:4" ht="41.1" customHeight="1">
      <c r="A110" s="987"/>
      <c r="B110" s="978"/>
      <c r="C110" s="927" t="s">
        <v>1699</v>
      </c>
    </row>
    <row r="111" spans="1:4" ht="41.1" customHeight="1">
      <c r="A111" s="987"/>
      <c r="B111" s="978"/>
      <c r="C111" s="927" t="s">
        <v>1700</v>
      </c>
    </row>
    <row r="112" spans="1:4" ht="41.45" customHeight="1">
      <c r="A112" s="987"/>
      <c r="B112" s="978"/>
      <c r="C112" s="927" t="s">
        <v>1701</v>
      </c>
    </row>
    <row r="113" spans="1:3" ht="41.45" customHeight="1">
      <c r="A113" s="987"/>
      <c r="B113" s="978"/>
      <c r="C113" s="927" t="s">
        <v>1702</v>
      </c>
    </row>
    <row r="114" spans="1:3" ht="41.45" customHeight="1">
      <c r="A114" s="987"/>
      <c r="B114" s="978"/>
      <c r="C114" s="927" t="s">
        <v>1703</v>
      </c>
    </row>
    <row r="115" spans="1:3" ht="41.45" customHeight="1">
      <c r="A115" s="987"/>
      <c r="B115" s="978"/>
      <c r="C115" s="927" t="s">
        <v>1704</v>
      </c>
    </row>
    <row r="116" spans="1:3" ht="41.45" customHeight="1">
      <c r="A116" s="987"/>
      <c r="B116" s="978"/>
      <c r="C116" s="927" t="s">
        <v>1705</v>
      </c>
    </row>
    <row r="117" spans="1:3" ht="41.45" customHeight="1">
      <c r="A117" s="987"/>
      <c r="B117" s="978"/>
      <c r="C117" s="927" t="s">
        <v>1706</v>
      </c>
    </row>
    <row r="118" spans="1:3" ht="41.45" customHeight="1">
      <c r="A118" s="987"/>
      <c r="B118" s="978"/>
      <c r="C118" s="927" t="s">
        <v>1707</v>
      </c>
    </row>
    <row r="119" spans="1:3" ht="41.45" customHeight="1">
      <c r="A119" s="987"/>
      <c r="B119" s="978"/>
      <c r="C119" s="927" t="s">
        <v>1708</v>
      </c>
    </row>
    <row r="120" spans="1:3" ht="41.45" customHeight="1">
      <c r="A120" s="987"/>
      <c r="B120" s="978"/>
      <c r="C120" s="927" t="s">
        <v>1709</v>
      </c>
    </row>
    <row r="121" spans="1:3" ht="41.45" customHeight="1">
      <c r="A121" s="987"/>
      <c r="B121" s="978"/>
      <c r="C121" s="927" t="s">
        <v>1710</v>
      </c>
    </row>
    <row r="122" spans="1:3" ht="41.45" customHeight="1">
      <c r="A122" s="987"/>
      <c r="B122" s="978"/>
      <c r="C122" s="927" t="s">
        <v>1711</v>
      </c>
    </row>
    <row r="123" spans="1:3" ht="41.45" customHeight="1">
      <c r="A123" s="987"/>
      <c r="B123" s="978"/>
      <c r="C123" s="927" t="s">
        <v>1712</v>
      </c>
    </row>
    <row r="124" spans="1:3" ht="41.45" customHeight="1">
      <c r="A124" s="987"/>
      <c r="B124" s="978"/>
      <c r="C124" s="927" t="s">
        <v>1713</v>
      </c>
    </row>
    <row r="125" spans="1:3" ht="41.45" customHeight="1">
      <c r="A125" s="987"/>
      <c r="B125" s="978"/>
      <c r="C125" s="927" t="s">
        <v>1714</v>
      </c>
    </row>
    <row r="126" spans="1:3" ht="6" customHeight="1">
      <c r="A126" s="987"/>
      <c r="B126" s="936"/>
      <c r="C126" s="934"/>
    </row>
    <row r="127" spans="1:3" ht="41.45" customHeight="1">
      <c r="A127" s="987"/>
      <c r="B127" s="978" t="s">
        <v>2302</v>
      </c>
      <c r="C127" s="927" t="s">
        <v>2356</v>
      </c>
    </row>
    <row r="128" spans="1:3" ht="41.45" customHeight="1">
      <c r="A128" s="987"/>
      <c r="B128" s="978"/>
      <c r="C128" s="927" t="s">
        <v>1716</v>
      </c>
    </row>
    <row r="129" spans="1:4" ht="41.45" customHeight="1">
      <c r="A129" s="987"/>
      <c r="B129" s="978"/>
      <c r="C129" s="927" t="s">
        <v>1717</v>
      </c>
    </row>
    <row r="130" spans="1:4" ht="41.45" customHeight="1">
      <c r="A130" s="987"/>
      <c r="B130" s="978"/>
      <c r="C130" s="927" t="s">
        <v>1718</v>
      </c>
    </row>
    <row r="131" spans="1:4" ht="41.45" customHeight="1">
      <c r="A131" s="987"/>
      <c r="B131" s="978"/>
      <c r="C131" s="927" t="s">
        <v>1719</v>
      </c>
    </row>
    <row r="132" spans="1:4" ht="41.45" customHeight="1">
      <c r="A132" s="987"/>
      <c r="B132" s="978"/>
      <c r="C132" s="927" t="s">
        <v>1720</v>
      </c>
    </row>
    <row r="133" spans="1:4" ht="41.45" customHeight="1">
      <c r="A133" s="987"/>
      <c r="B133" s="978"/>
      <c r="C133" s="927" t="s">
        <v>1721</v>
      </c>
    </row>
    <row r="134" spans="1:4" ht="41.45" customHeight="1">
      <c r="A134" s="987"/>
      <c r="B134" s="978"/>
      <c r="C134" s="927" t="s">
        <v>1722</v>
      </c>
    </row>
    <row r="135" spans="1:4" ht="41.45" customHeight="1">
      <c r="A135" s="987"/>
      <c r="B135" s="978"/>
      <c r="C135" s="927" t="s">
        <v>1723</v>
      </c>
    </row>
    <row r="136" spans="1:4" ht="41.45" customHeight="1">
      <c r="A136" s="987"/>
      <c r="B136" s="978"/>
      <c r="C136" s="946" t="s">
        <v>2392</v>
      </c>
    </row>
    <row r="137" spans="1:4" ht="41.45" customHeight="1">
      <c r="A137" s="987"/>
      <c r="B137" s="978"/>
      <c r="C137" s="946" t="s">
        <v>2393</v>
      </c>
    </row>
    <row r="138" spans="1:4" ht="41.45" customHeight="1">
      <c r="A138" s="987"/>
      <c r="B138" s="978"/>
      <c r="C138" s="946" t="s">
        <v>2396</v>
      </c>
    </row>
    <row r="139" spans="1:4" ht="41.45" customHeight="1">
      <c r="A139" s="987"/>
      <c r="B139" s="978"/>
      <c r="C139" s="946" t="s">
        <v>2397</v>
      </c>
    </row>
    <row r="140" spans="1:4" ht="41.45" customHeight="1">
      <c r="A140" s="987"/>
      <c r="B140" s="978"/>
      <c r="C140" s="946" t="s">
        <v>2400</v>
      </c>
    </row>
    <row r="141" spans="1:4" ht="41.45" customHeight="1">
      <c r="A141" s="987"/>
      <c r="B141" s="978"/>
      <c r="C141" s="946" t="s">
        <v>2401</v>
      </c>
    </row>
    <row r="142" spans="1:4" ht="11.45" customHeight="1">
      <c r="B142" s="937"/>
      <c r="C142" s="926"/>
    </row>
    <row r="143" spans="1:4" ht="41.45" customHeight="1">
      <c r="A143" s="987" t="s">
        <v>2076</v>
      </c>
      <c r="B143" s="938"/>
      <c r="C143" s="946" t="s">
        <v>2362</v>
      </c>
    </row>
    <row r="144" spans="1:4" ht="41.45" customHeight="1">
      <c r="A144" s="987"/>
      <c r="B144" s="938"/>
      <c r="C144" s="946" t="s">
        <v>2348</v>
      </c>
      <c r="D144" s="972"/>
    </row>
    <row r="145" spans="1:4" ht="41.45" customHeight="1">
      <c r="A145" s="987"/>
      <c r="B145" s="938"/>
      <c r="C145" s="946" t="s">
        <v>2350</v>
      </c>
      <c r="D145" s="972"/>
    </row>
    <row r="146" spans="1:4" ht="13.9" customHeight="1">
      <c r="B146" s="709"/>
    </row>
    <row r="147" spans="1:4" ht="13.9" customHeight="1">
      <c r="A147" s="940"/>
      <c r="B147" s="709"/>
      <c r="C147" s="926"/>
    </row>
    <row r="148" spans="1:4" ht="13.9" customHeight="1">
      <c r="A148" s="941"/>
      <c r="B148" s="709"/>
      <c r="C148" s="926"/>
    </row>
    <row r="149" spans="1:4" ht="13.9" customHeight="1">
      <c r="A149" s="975"/>
      <c r="B149" s="709"/>
      <c r="C149" s="926"/>
    </row>
    <row r="150" spans="1:4" ht="13.9" customHeight="1">
      <c r="A150" s="975"/>
      <c r="B150" s="709"/>
      <c r="C150" s="926"/>
    </row>
    <row r="151" spans="1:4" ht="13.9" customHeight="1">
      <c r="A151" s="975"/>
      <c r="B151" s="709"/>
      <c r="C151" s="926"/>
    </row>
    <row r="152" spans="1:4" ht="13.9" customHeight="1">
      <c r="B152" s="709"/>
      <c r="C152" s="926"/>
    </row>
    <row r="153" spans="1:4" ht="13.9" customHeight="1">
      <c r="B153" s="709"/>
      <c r="C153" s="926"/>
    </row>
    <row r="154" spans="1:4" ht="13.9" customHeight="1">
      <c r="B154" s="709"/>
      <c r="C154" s="926"/>
    </row>
    <row r="155" spans="1:4" ht="13.9" customHeight="1">
      <c r="B155" s="709"/>
      <c r="C155" s="926"/>
    </row>
    <row r="156" spans="1:4" ht="13.9" customHeight="1">
      <c r="B156" s="709"/>
      <c r="C156" s="926"/>
    </row>
    <row r="157" spans="1:4" ht="13.9" customHeight="1">
      <c r="B157" s="709"/>
      <c r="C157" s="926"/>
    </row>
    <row r="158" spans="1:4" ht="13.9" customHeight="1">
      <c r="B158" s="709"/>
      <c r="C158" s="926"/>
    </row>
    <row r="159" spans="1:4" ht="13.9" customHeight="1">
      <c r="B159" s="709"/>
      <c r="C159" s="926"/>
    </row>
    <row r="160" spans="1:4" ht="13.9" customHeight="1">
      <c r="B160" s="709"/>
      <c r="C160" s="926"/>
    </row>
    <row r="161" spans="2:3" ht="13.9" customHeight="1">
      <c r="B161" s="709"/>
      <c r="C161" s="926"/>
    </row>
    <row r="162" spans="2:3" ht="13.9" customHeight="1">
      <c r="B162" s="709"/>
      <c r="C162" s="926"/>
    </row>
    <row r="163" spans="2:3" ht="13.9" customHeight="1">
      <c r="B163" s="709"/>
      <c r="C163" s="926"/>
    </row>
    <row r="164" spans="2:3" ht="13.9" customHeight="1">
      <c r="B164" s="709"/>
      <c r="C164" s="926"/>
    </row>
    <row r="165" spans="2:3" ht="13.9" customHeight="1">
      <c r="B165" s="709"/>
      <c r="C165" s="926"/>
    </row>
    <row r="166" spans="2:3" ht="13.9" customHeight="1">
      <c r="B166" s="709"/>
      <c r="C166" s="926"/>
    </row>
    <row r="167" spans="2:3" ht="13.9" customHeight="1">
      <c r="B167" s="709"/>
      <c r="C167" s="926"/>
    </row>
    <row r="168" spans="2:3" ht="13.9" customHeight="1">
      <c r="B168" s="709"/>
      <c r="C168" s="926"/>
    </row>
    <row r="169" spans="2:3" ht="13.9" customHeight="1">
      <c r="B169" s="709"/>
      <c r="C169" s="926"/>
    </row>
    <row r="170" spans="2:3" ht="13.9" customHeight="1">
      <c r="B170" s="709"/>
      <c r="C170" s="926"/>
    </row>
    <row r="171" spans="2:3" ht="13.9" customHeight="1">
      <c r="B171" s="709"/>
      <c r="C171" s="926"/>
    </row>
    <row r="172" spans="2:3" ht="13.9" customHeight="1">
      <c r="B172" s="709"/>
      <c r="C172" s="926"/>
    </row>
    <row r="173" spans="2:3" ht="13.9" customHeight="1">
      <c r="B173" s="709"/>
      <c r="C173" s="926"/>
    </row>
    <row r="174" spans="2:3" ht="13.9" customHeight="1">
      <c r="B174" s="709"/>
      <c r="C174" s="926"/>
    </row>
    <row r="175" spans="2:3" ht="13.9" customHeight="1">
      <c r="B175" s="709"/>
      <c r="C175" s="926"/>
    </row>
    <row r="176" spans="2:3" ht="13.9" customHeight="1">
      <c r="B176" s="709"/>
      <c r="C176" s="926"/>
    </row>
    <row r="177" spans="2:3" ht="13.9" customHeight="1">
      <c r="B177" s="709"/>
      <c r="C177" s="926"/>
    </row>
    <row r="178" spans="2:3">
      <c r="B178" s="709"/>
      <c r="C178" s="926"/>
    </row>
    <row r="179" spans="2:3">
      <c r="B179" s="709"/>
      <c r="C179" s="926"/>
    </row>
    <row r="180" spans="2:3">
      <c r="B180" s="709"/>
      <c r="C180" s="926"/>
    </row>
    <row r="181" spans="2:3">
      <c r="B181" s="709"/>
      <c r="C181" s="926"/>
    </row>
    <row r="182" spans="2:3">
      <c r="B182" s="709"/>
      <c r="C182" s="926"/>
    </row>
    <row r="183" spans="2:3">
      <c r="B183" s="709"/>
      <c r="C183" s="926"/>
    </row>
    <row r="184" spans="2:3">
      <c r="B184" s="709"/>
      <c r="C184" s="926"/>
    </row>
    <row r="185" spans="2:3">
      <c r="B185" s="709"/>
      <c r="C185" s="926"/>
    </row>
    <row r="186" spans="2:3">
      <c r="B186" s="709"/>
      <c r="C186" s="926"/>
    </row>
    <row r="187" spans="2:3">
      <c r="B187" s="709"/>
      <c r="C187" s="926"/>
    </row>
    <row r="188" spans="2:3">
      <c r="B188" s="709"/>
      <c r="C188" s="926"/>
    </row>
    <row r="189" spans="2:3">
      <c r="B189" s="709"/>
      <c r="C189" s="926"/>
    </row>
    <row r="190" spans="2:3">
      <c r="B190" s="709"/>
      <c r="C190" s="926"/>
    </row>
    <row r="191" spans="2:3">
      <c r="B191" s="709"/>
      <c r="C191" s="926"/>
    </row>
    <row r="192" spans="2:3">
      <c r="B192" s="709"/>
      <c r="C192" s="926"/>
    </row>
    <row r="193" spans="2:3">
      <c r="B193" s="709"/>
      <c r="C193" s="926"/>
    </row>
    <row r="194" spans="2:3">
      <c r="B194" s="709"/>
      <c r="C194" s="926"/>
    </row>
    <row r="195" spans="2:3">
      <c r="B195" s="709"/>
      <c r="C195" s="926"/>
    </row>
    <row r="196" spans="2:3">
      <c r="B196" s="709"/>
      <c r="C196" s="926"/>
    </row>
    <row r="197" spans="2:3">
      <c r="B197" s="709"/>
      <c r="C197" s="926"/>
    </row>
    <row r="198" spans="2:3">
      <c r="B198" s="709"/>
      <c r="C198" s="926"/>
    </row>
    <row r="199" spans="2:3">
      <c r="B199" s="709"/>
      <c r="C199" s="926"/>
    </row>
    <row r="200" spans="2:3">
      <c r="B200" s="709"/>
      <c r="C200" s="926"/>
    </row>
    <row r="201" spans="2:3">
      <c r="B201" s="709"/>
      <c r="C201" s="926"/>
    </row>
    <row r="202" spans="2:3">
      <c r="B202" s="709"/>
      <c r="C202" s="926"/>
    </row>
    <row r="203" spans="2:3">
      <c r="B203" s="709"/>
      <c r="C203" s="926"/>
    </row>
    <row r="204" spans="2:3">
      <c r="B204" s="709"/>
      <c r="C204" s="926"/>
    </row>
    <row r="205" spans="2:3">
      <c r="B205" s="709"/>
      <c r="C205" s="926"/>
    </row>
    <row r="206" spans="2:3">
      <c r="B206" s="709"/>
      <c r="C206" s="926"/>
    </row>
    <row r="207" spans="2:3">
      <c r="B207" s="709"/>
      <c r="C207" s="926"/>
    </row>
    <row r="208" spans="2:3">
      <c r="B208" s="709"/>
      <c r="C208" s="926"/>
    </row>
    <row r="209" spans="2:3">
      <c r="B209" s="709"/>
      <c r="C209" s="926"/>
    </row>
    <row r="210" spans="2:3">
      <c r="B210" s="709"/>
      <c r="C210" s="926"/>
    </row>
    <row r="211" spans="2:3">
      <c r="B211" s="709"/>
      <c r="C211" s="926"/>
    </row>
    <row r="212" spans="2:3">
      <c r="B212" s="709"/>
      <c r="C212" s="926"/>
    </row>
    <row r="213" spans="2:3">
      <c r="B213" s="709"/>
      <c r="C213" s="926"/>
    </row>
    <row r="214" spans="2:3">
      <c r="B214" s="709"/>
      <c r="C214" s="926"/>
    </row>
    <row r="215" spans="2:3">
      <c r="B215" s="709"/>
      <c r="C215" s="926"/>
    </row>
    <row r="216" spans="2:3">
      <c r="B216" s="709"/>
      <c r="C216" s="926"/>
    </row>
    <row r="217" spans="2:3">
      <c r="B217" s="709"/>
      <c r="C217" s="926"/>
    </row>
    <row r="218" spans="2:3">
      <c r="B218" s="709"/>
      <c r="C218" s="926"/>
    </row>
    <row r="219" spans="2:3">
      <c r="B219" s="709"/>
      <c r="C219" s="926"/>
    </row>
    <row r="220" spans="2:3">
      <c r="B220" s="709"/>
      <c r="C220" s="926"/>
    </row>
    <row r="221" spans="2:3">
      <c r="B221" s="709"/>
      <c r="C221" s="926"/>
    </row>
    <row r="222" spans="2:3">
      <c r="B222" s="709"/>
      <c r="C222" s="926"/>
    </row>
    <row r="223" spans="2:3">
      <c r="B223" s="709"/>
      <c r="C223" s="926"/>
    </row>
    <row r="224" spans="2:3">
      <c r="B224" s="709"/>
      <c r="C224" s="926"/>
    </row>
    <row r="225" spans="2:3">
      <c r="B225" s="709"/>
      <c r="C225" s="926"/>
    </row>
    <row r="226" spans="2:3">
      <c r="B226" s="709"/>
      <c r="C226" s="926"/>
    </row>
    <row r="227" spans="2:3">
      <c r="B227" s="709"/>
      <c r="C227" s="926"/>
    </row>
    <row r="228" spans="2:3">
      <c r="B228" s="709"/>
      <c r="C228" s="926"/>
    </row>
    <row r="229" spans="2:3">
      <c r="B229" s="709"/>
      <c r="C229" s="926"/>
    </row>
    <row r="230" spans="2:3">
      <c r="B230" s="709"/>
      <c r="C230" s="926"/>
    </row>
    <row r="231" spans="2:3">
      <c r="B231" s="709"/>
      <c r="C231" s="926"/>
    </row>
    <row r="232" spans="2:3">
      <c r="B232" s="709"/>
      <c r="C232" s="926"/>
    </row>
    <row r="233" spans="2:3">
      <c r="B233" s="709"/>
      <c r="C233" s="926"/>
    </row>
    <row r="234" spans="2:3">
      <c r="B234" s="709"/>
      <c r="C234" s="926"/>
    </row>
    <row r="235" spans="2:3">
      <c r="B235" s="709"/>
      <c r="C235" s="926"/>
    </row>
    <row r="236" spans="2:3">
      <c r="B236" s="709"/>
      <c r="C236" s="926"/>
    </row>
    <row r="237" spans="2:3">
      <c r="B237" s="709"/>
      <c r="C237" s="926"/>
    </row>
    <row r="238" spans="2:3">
      <c r="B238" s="709"/>
      <c r="C238" s="926"/>
    </row>
    <row r="239" spans="2:3">
      <c r="B239" s="709"/>
      <c r="C239" s="926"/>
    </row>
    <row r="240" spans="2:3">
      <c r="B240" s="709"/>
      <c r="C240" s="926"/>
    </row>
    <row r="241" spans="2:3">
      <c r="B241" s="709"/>
      <c r="C241" s="926"/>
    </row>
    <row r="242" spans="2:3">
      <c r="B242" s="709"/>
      <c r="C242" s="926"/>
    </row>
    <row r="243" spans="2:3">
      <c r="B243" s="709"/>
      <c r="C243" s="926"/>
    </row>
    <row r="244" spans="2:3">
      <c r="B244" s="709"/>
      <c r="C244" s="926"/>
    </row>
    <row r="245" spans="2:3">
      <c r="B245" s="709"/>
      <c r="C245" s="926"/>
    </row>
    <row r="246" spans="2:3">
      <c r="B246" s="709"/>
      <c r="C246" s="926"/>
    </row>
    <row r="247" spans="2:3">
      <c r="B247" s="709"/>
      <c r="C247" s="926"/>
    </row>
    <row r="248" spans="2:3">
      <c r="B248" s="709"/>
      <c r="C248" s="926"/>
    </row>
    <row r="249" spans="2:3">
      <c r="B249" s="709"/>
      <c r="C249" s="926"/>
    </row>
    <row r="250" spans="2:3">
      <c r="B250" s="709"/>
      <c r="C250" s="926"/>
    </row>
    <row r="251" spans="2:3">
      <c r="B251" s="709"/>
      <c r="C251" s="926"/>
    </row>
    <row r="252" spans="2:3">
      <c r="B252" s="709"/>
      <c r="C252" s="926"/>
    </row>
    <row r="253" spans="2:3">
      <c r="B253" s="709"/>
      <c r="C253" s="926"/>
    </row>
    <row r="254" spans="2:3">
      <c r="B254" s="709"/>
      <c r="C254" s="926"/>
    </row>
    <row r="255" spans="2:3">
      <c r="B255" s="709"/>
      <c r="C255" s="926"/>
    </row>
    <row r="256" spans="2:3">
      <c r="B256" s="709"/>
      <c r="C256" s="926"/>
    </row>
    <row r="257" spans="2:3">
      <c r="B257" s="709"/>
      <c r="C257" s="926"/>
    </row>
    <row r="258" spans="2:3">
      <c r="B258" s="709"/>
      <c r="C258" s="926"/>
    </row>
    <row r="259" spans="2:3">
      <c r="B259" s="709"/>
      <c r="C259" s="926"/>
    </row>
    <row r="260" spans="2:3">
      <c r="B260" s="709"/>
      <c r="C260" s="926"/>
    </row>
    <row r="261" spans="2:3">
      <c r="B261" s="709"/>
      <c r="C261" s="926"/>
    </row>
    <row r="262" spans="2:3">
      <c r="B262" s="709"/>
      <c r="C262" s="926"/>
    </row>
    <row r="263" spans="2:3">
      <c r="B263" s="709"/>
      <c r="C263" s="926"/>
    </row>
    <row r="264" spans="2:3">
      <c r="B264" s="709"/>
      <c r="C264" s="926"/>
    </row>
    <row r="265" spans="2:3">
      <c r="B265" s="709"/>
      <c r="C265" s="926"/>
    </row>
    <row r="266" spans="2:3">
      <c r="B266" s="709"/>
      <c r="C266" s="926"/>
    </row>
    <row r="267" spans="2:3">
      <c r="B267" s="709"/>
      <c r="C267" s="926"/>
    </row>
    <row r="268" spans="2:3">
      <c r="B268" s="709"/>
      <c r="C268" s="926"/>
    </row>
    <row r="269" spans="2:3">
      <c r="B269" s="709"/>
      <c r="C269" s="926"/>
    </row>
    <row r="270" spans="2:3">
      <c r="B270" s="709"/>
      <c r="C270" s="926"/>
    </row>
    <row r="271" spans="2:3">
      <c r="B271" s="709"/>
      <c r="C271" s="926"/>
    </row>
    <row r="272" spans="2:3">
      <c r="B272" s="709"/>
      <c r="C272" s="926"/>
    </row>
    <row r="273" spans="2:3">
      <c r="B273" s="709"/>
      <c r="C273" s="926"/>
    </row>
    <row r="274" spans="2:3">
      <c r="B274" s="709"/>
      <c r="C274" s="926"/>
    </row>
    <row r="275" spans="2:3">
      <c r="B275" s="709"/>
      <c r="C275" s="926"/>
    </row>
    <row r="276" spans="2:3">
      <c r="B276" s="709"/>
      <c r="C276" s="926"/>
    </row>
    <row r="277" spans="2:3">
      <c r="B277" s="709"/>
      <c r="C277" s="926"/>
    </row>
    <row r="278" spans="2:3">
      <c r="B278" s="709"/>
      <c r="C278" s="926"/>
    </row>
    <row r="279" spans="2:3">
      <c r="B279" s="709"/>
      <c r="C279" s="926"/>
    </row>
    <row r="280" spans="2:3">
      <c r="B280" s="709"/>
      <c r="C280" s="926"/>
    </row>
    <row r="281" spans="2:3">
      <c r="B281" s="709"/>
      <c r="C281" s="926"/>
    </row>
    <row r="282" spans="2:3">
      <c r="B282" s="709"/>
      <c r="C282" s="926"/>
    </row>
    <row r="283" spans="2:3">
      <c r="B283" s="709"/>
      <c r="C283" s="926"/>
    </row>
    <row r="284" spans="2:3">
      <c r="B284" s="709"/>
      <c r="C284" s="926"/>
    </row>
    <row r="285" spans="2:3">
      <c r="B285" s="709"/>
      <c r="C285" s="926"/>
    </row>
    <row r="286" spans="2:3">
      <c r="B286" s="709"/>
      <c r="C286" s="926"/>
    </row>
    <row r="287" spans="2:3">
      <c r="B287" s="709"/>
      <c r="C287" s="926"/>
    </row>
    <row r="288" spans="2:3">
      <c r="B288" s="709"/>
      <c r="C288" s="926"/>
    </row>
    <row r="289" spans="2:3">
      <c r="B289" s="709"/>
      <c r="C289" s="926"/>
    </row>
    <row r="290" spans="2:3">
      <c r="B290" s="709"/>
      <c r="C290" s="926"/>
    </row>
    <row r="291" spans="2:3">
      <c r="B291" s="709"/>
      <c r="C291" s="926"/>
    </row>
    <row r="292" spans="2:3">
      <c r="B292" s="709"/>
      <c r="C292" s="926"/>
    </row>
    <row r="293" spans="2:3">
      <c r="B293" s="709"/>
      <c r="C293" s="926"/>
    </row>
    <row r="294" spans="2:3">
      <c r="B294" s="709"/>
      <c r="C294" s="926"/>
    </row>
    <row r="295" spans="2:3">
      <c r="B295" s="709"/>
      <c r="C295" s="926"/>
    </row>
    <row r="296" spans="2:3">
      <c r="B296" s="709"/>
      <c r="C296" s="926"/>
    </row>
    <row r="297" spans="2:3">
      <c r="B297" s="709"/>
      <c r="C297" s="926"/>
    </row>
    <row r="298" spans="2:3">
      <c r="B298" s="709"/>
      <c r="C298" s="926"/>
    </row>
    <row r="299" spans="2:3">
      <c r="B299" s="709"/>
      <c r="C299" s="926"/>
    </row>
    <row r="300" spans="2:3">
      <c r="B300" s="709"/>
      <c r="C300" s="926"/>
    </row>
    <row r="301" spans="2:3">
      <c r="B301" s="709"/>
      <c r="C301" s="926"/>
    </row>
    <row r="302" spans="2:3">
      <c r="B302" s="709"/>
      <c r="C302" s="926"/>
    </row>
    <row r="303" spans="2:3">
      <c r="B303" s="709"/>
      <c r="C303" s="926"/>
    </row>
    <row r="304" spans="2:3">
      <c r="B304" s="709"/>
      <c r="C304" s="926"/>
    </row>
    <row r="305" spans="2:3">
      <c r="B305" s="709"/>
      <c r="C305" s="926"/>
    </row>
    <row r="306" spans="2:3">
      <c r="B306" s="709"/>
      <c r="C306" s="926"/>
    </row>
    <row r="307" spans="2:3">
      <c r="B307" s="709"/>
      <c r="C307" s="926"/>
    </row>
    <row r="308" spans="2:3">
      <c r="B308" s="709"/>
      <c r="C308" s="926"/>
    </row>
    <row r="309" spans="2:3">
      <c r="B309" s="709"/>
      <c r="C309" s="926"/>
    </row>
    <row r="310" spans="2:3">
      <c r="B310" s="709"/>
      <c r="C310" s="926"/>
    </row>
    <row r="311" spans="2:3">
      <c r="B311" s="709"/>
      <c r="C311" s="926"/>
    </row>
    <row r="312" spans="2:3">
      <c r="B312" s="709"/>
      <c r="C312" s="926"/>
    </row>
    <row r="313" spans="2:3">
      <c r="B313" s="709"/>
      <c r="C313" s="926"/>
    </row>
    <row r="314" spans="2:3">
      <c r="B314" s="709"/>
      <c r="C314" s="926"/>
    </row>
    <row r="315" spans="2:3">
      <c r="B315" s="709"/>
      <c r="C315" s="926"/>
    </row>
    <row r="316" spans="2:3">
      <c r="B316" s="709"/>
      <c r="C316" s="926"/>
    </row>
    <row r="317" spans="2:3">
      <c r="B317" s="709"/>
      <c r="C317" s="926"/>
    </row>
    <row r="318" spans="2:3">
      <c r="B318" s="709"/>
      <c r="C318" s="926"/>
    </row>
    <row r="319" spans="2:3">
      <c r="B319" s="709"/>
      <c r="C319" s="926"/>
    </row>
    <row r="320" spans="2:3">
      <c r="B320" s="709"/>
      <c r="C320" s="926"/>
    </row>
    <row r="321" spans="2:3">
      <c r="B321" s="709"/>
      <c r="C321" s="926"/>
    </row>
    <row r="322" spans="2:3">
      <c r="B322" s="709"/>
      <c r="C322" s="926"/>
    </row>
    <row r="323" spans="2:3">
      <c r="B323" s="709"/>
      <c r="C323" s="926"/>
    </row>
    <row r="324" spans="2:3">
      <c r="B324" s="709"/>
      <c r="C324" s="926"/>
    </row>
    <row r="325" spans="2:3">
      <c r="B325" s="709"/>
      <c r="C325" s="926"/>
    </row>
    <row r="326" spans="2:3">
      <c r="B326" s="709"/>
      <c r="C326" s="926"/>
    </row>
    <row r="327" spans="2:3">
      <c r="B327" s="709"/>
      <c r="C327" s="926"/>
    </row>
    <row r="328" spans="2:3">
      <c r="B328" s="709"/>
      <c r="C328" s="926"/>
    </row>
    <row r="329" spans="2:3">
      <c r="B329" s="709"/>
      <c r="C329" s="926"/>
    </row>
    <row r="330" spans="2:3">
      <c r="B330" s="709"/>
      <c r="C330" s="926"/>
    </row>
    <row r="331" spans="2:3">
      <c r="B331" s="709"/>
      <c r="C331" s="926"/>
    </row>
    <row r="332" spans="2:3">
      <c r="B332" s="709"/>
      <c r="C332" s="926"/>
    </row>
    <row r="333" spans="2:3">
      <c r="B333" s="709"/>
      <c r="C333" s="926"/>
    </row>
    <row r="334" spans="2:3">
      <c r="B334" s="709"/>
      <c r="C334" s="926"/>
    </row>
    <row r="335" spans="2:3">
      <c r="B335" s="709"/>
      <c r="C335" s="926"/>
    </row>
    <row r="336" spans="2:3">
      <c r="B336" s="709"/>
      <c r="C336" s="926"/>
    </row>
    <row r="337" spans="2:3">
      <c r="B337" s="709"/>
      <c r="C337" s="926"/>
    </row>
    <row r="338" spans="2:3">
      <c r="B338" s="709"/>
      <c r="C338" s="926"/>
    </row>
    <row r="339" spans="2:3">
      <c r="B339" s="709"/>
      <c r="C339" s="926"/>
    </row>
    <row r="340" spans="2:3">
      <c r="B340" s="709"/>
      <c r="C340" s="926"/>
    </row>
    <row r="341" spans="2:3">
      <c r="B341" s="709"/>
      <c r="C341" s="926"/>
    </row>
    <row r="342" spans="2:3">
      <c r="B342" s="709"/>
      <c r="C342" s="926"/>
    </row>
    <row r="343" spans="2:3">
      <c r="B343" s="709"/>
      <c r="C343" s="926"/>
    </row>
    <row r="344" spans="2:3">
      <c r="B344" s="709"/>
      <c r="C344" s="926"/>
    </row>
    <row r="345" spans="2:3">
      <c r="B345" s="709"/>
      <c r="C345" s="926"/>
    </row>
    <row r="346" spans="2:3">
      <c r="B346" s="709"/>
      <c r="C346" s="926"/>
    </row>
    <row r="347" spans="2:3">
      <c r="B347" s="709"/>
      <c r="C347" s="926"/>
    </row>
    <row r="348" spans="2:3">
      <c r="B348" s="709"/>
      <c r="C348" s="926"/>
    </row>
    <row r="349" spans="2:3">
      <c r="B349" s="709"/>
      <c r="C349" s="926"/>
    </row>
    <row r="350" spans="2:3">
      <c r="B350" s="709"/>
      <c r="C350" s="926"/>
    </row>
    <row r="351" spans="2:3">
      <c r="B351" s="709"/>
      <c r="C351" s="926"/>
    </row>
    <row r="352" spans="2:3">
      <c r="B352" s="709"/>
      <c r="C352" s="926"/>
    </row>
    <row r="353" spans="2:3">
      <c r="B353" s="709"/>
      <c r="C353" s="926"/>
    </row>
    <row r="354" spans="2:3">
      <c r="B354" s="709"/>
      <c r="C354" s="926"/>
    </row>
    <row r="355" spans="2:3">
      <c r="B355" s="709"/>
      <c r="C355" s="926"/>
    </row>
    <row r="356" spans="2:3">
      <c r="B356" s="709"/>
      <c r="C356" s="926"/>
    </row>
    <row r="357" spans="2:3">
      <c r="B357" s="709"/>
      <c r="C357" s="926"/>
    </row>
    <row r="358" spans="2:3">
      <c r="B358" s="709"/>
      <c r="C358" s="926"/>
    </row>
    <row r="359" spans="2:3">
      <c r="B359" s="709"/>
      <c r="C359" s="926"/>
    </row>
    <row r="360" spans="2:3">
      <c r="B360" s="709"/>
      <c r="C360" s="926"/>
    </row>
    <row r="361" spans="2:3">
      <c r="B361" s="709"/>
      <c r="C361" s="926"/>
    </row>
    <row r="362" spans="2:3">
      <c r="B362" s="709"/>
      <c r="C362" s="926"/>
    </row>
    <row r="363" spans="2:3">
      <c r="B363" s="709"/>
      <c r="C363" s="926"/>
    </row>
    <row r="364" spans="2:3">
      <c r="B364" s="709"/>
      <c r="C364" s="926"/>
    </row>
    <row r="365" spans="2:3">
      <c r="B365" s="709"/>
      <c r="C365" s="926"/>
    </row>
    <row r="366" spans="2:3">
      <c r="B366" s="709"/>
      <c r="C366" s="926"/>
    </row>
    <row r="367" spans="2:3">
      <c r="B367" s="709"/>
      <c r="C367" s="926"/>
    </row>
    <row r="368" spans="2:3">
      <c r="B368" s="709"/>
      <c r="C368" s="926"/>
    </row>
    <row r="369" spans="2:3">
      <c r="B369" s="709"/>
      <c r="C369" s="926"/>
    </row>
    <row r="370" spans="2:3">
      <c r="B370" s="709"/>
      <c r="C370" s="926"/>
    </row>
    <row r="371" spans="2:3">
      <c r="B371" s="709"/>
      <c r="C371" s="926"/>
    </row>
    <row r="372" spans="2:3">
      <c r="B372" s="709"/>
      <c r="C372" s="926"/>
    </row>
    <row r="373" spans="2:3">
      <c r="B373" s="709"/>
      <c r="C373" s="926"/>
    </row>
    <row r="374" spans="2:3">
      <c r="B374" s="709"/>
      <c r="C374" s="926"/>
    </row>
    <row r="375" spans="2:3">
      <c r="B375" s="709"/>
      <c r="C375" s="926"/>
    </row>
    <row r="376" spans="2:3">
      <c r="B376" s="709"/>
      <c r="C376" s="926"/>
    </row>
    <row r="377" spans="2:3">
      <c r="B377" s="709"/>
      <c r="C377" s="926"/>
    </row>
    <row r="378" spans="2:3">
      <c r="B378" s="709"/>
      <c r="C378" s="926"/>
    </row>
    <row r="379" spans="2:3">
      <c r="B379" s="709"/>
      <c r="C379" s="926"/>
    </row>
    <row r="380" spans="2:3">
      <c r="B380" s="709"/>
      <c r="C380" s="926"/>
    </row>
    <row r="381" spans="2:3">
      <c r="B381" s="709"/>
      <c r="C381" s="926"/>
    </row>
    <row r="382" spans="2:3">
      <c r="B382" s="709"/>
      <c r="C382" s="926"/>
    </row>
    <row r="383" spans="2:3">
      <c r="B383" s="709"/>
      <c r="C383" s="926"/>
    </row>
    <row r="384" spans="2:3">
      <c r="B384" s="709"/>
      <c r="C384" s="926"/>
    </row>
    <row r="385" spans="2:3">
      <c r="B385" s="709"/>
      <c r="C385" s="926"/>
    </row>
    <row r="386" spans="2:3">
      <c r="B386" s="709"/>
      <c r="C386" s="926"/>
    </row>
    <row r="387" spans="2:3">
      <c r="B387" s="709"/>
      <c r="C387" s="926"/>
    </row>
    <row r="388" spans="2:3">
      <c r="B388" s="709"/>
      <c r="C388" s="926"/>
    </row>
    <row r="389" spans="2:3">
      <c r="B389" s="709"/>
      <c r="C389" s="926"/>
    </row>
    <row r="390" spans="2:3">
      <c r="B390" s="709"/>
      <c r="C390" s="926"/>
    </row>
    <row r="391" spans="2:3">
      <c r="B391" s="709"/>
      <c r="C391" s="926"/>
    </row>
    <row r="392" spans="2:3">
      <c r="B392" s="709"/>
      <c r="C392" s="926"/>
    </row>
    <row r="393" spans="2:3">
      <c r="B393" s="709"/>
      <c r="C393" s="926"/>
    </row>
    <row r="394" spans="2:3">
      <c r="B394" s="709"/>
      <c r="C394" s="926"/>
    </row>
    <row r="395" spans="2:3">
      <c r="B395" s="709"/>
      <c r="C395" s="926"/>
    </row>
    <row r="396" spans="2:3">
      <c r="B396" s="709"/>
      <c r="C396" s="926"/>
    </row>
    <row r="397" spans="2:3">
      <c r="B397" s="709"/>
      <c r="C397" s="926"/>
    </row>
    <row r="398" spans="2:3">
      <c r="B398" s="709"/>
      <c r="C398" s="926"/>
    </row>
    <row r="399" spans="2:3">
      <c r="B399" s="709"/>
      <c r="C399" s="926"/>
    </row>
    <row r="400" spans="2:3">
      <c r="B400" s="709"/>
      <c r="C400" s="926"/>
    </row>
    <row r="401" spans="2:3">
      <c r="B401" s="709"/>
      <c r="C401" s="926"/>
    </row>
    <row r="402" spans="2:3">
      <c r="B402" s="709"/>
      <c r="C402" s="926"/>
    </row>
    <row r="403" spans="2:3">
      <c r="B403" s="709"/>
      <c r="C403" s="926"/>
    </row>
    <row r="404" spans="2:3">
      <c r="B404" s="709"/>
      <c r="C404" s="926"/>
    </row>
    <row r="405" spans="2:3">
      <c r="B405" s="709"/>
      <c r="C405" s="926"/>
    </row>
    <row r="406" spans="2:3">
      <c r="B406" s="709"/>
      <c r="C406" s="926"/>
    </row>
    <row r="407" spans="2:3">
      <c r="B407" s="709"/>
      <c r="C407" s="926"/>
    </row>
    <row r="408" spans="2:3">
      <c r="B408" s="709"/>
      <c r="C408" s="926"/>
    </row>
    <row r="409" spans="2:3">
      <c r="B409" s="709"/>
      <c r="C409" s="926"/>
    </row>
    <row r="410" spans="2:3">
      <c r="B410" s="709"/>
      <c r="C410" s="926"/>
    </row>
    <row r="411" spans="2:3">
      <c r="B411" s="709"/>
      <c r="C411" s="926"/>
    </row>
    <row r="412" spans="2:3">
      <c r="B412" s="709"/>
      <c r="C412" s="926"/>
    </row>
    <row r="413" spans="2:3">
      <c r="B413" s="709"/>
      <c r="C413" s="926"/>
    </row>
    <row r="414" spans="2:3">
      <c r="B414" s="709"/>
      <c r="C414" s="926"/>
    </row>
    <row r="415" spans="2:3">
      <c r="B415" s="709"/>
      <c r="C415" s="926"/>
    </row>
    <row r="416" spans="2:3">
      <c r="B416" s="709"/>
      <c r="C416" s="926"/>
    </row>
    <row r="417" spans="2:3">
      <c r="B417" s="709"/>
      <c r="C417" s="926"/>
    </row>
    <row r="418" spans="2:3">
      <c r="B418" s="709"/>
      <c r="C418" s="926"/>
    </row>
    <row r="419" spans="2:3">
      <c r="B419" s="709"/>
      <c r="C419" s="926"/>
    </row>
    <row r="420" spans="2:3">
      <c r="B420" s="709"/>
      <c r="C420" s="926"/>
    </row>
    <row r="421" spans="2:3">
      <c r="B421" s="709"/>
      <c r="C421" s="926"/>
    </row>
    <row r="422" spans="2:3">
      <c r="B422" s="709"/>
      <c r="C422" s="926"/>
    </row>
    <row r="423" spans="2:3">
      <c r="B423" s="709"/>
      <c r="C423" s="926"/>
    </row>
    <row r="424" spans="2:3">
      <c r="B424" s="709"/>
      <c r="C424" s="926"/>
    </row>
    <row r="425" spans="2:3">
      <c r="B425" s="709"/>
      <c r="C425" s="926"/>
    </row>
    <row r="426" spans="2:3">
      <c r="B426" s="709"/>
      <c r="C426" s="926"/>
    </row>
    <row r="427" spans="2:3">
      <c r="B427" s="709"/>
      <c r="C427" s="926"/>
    </row>
    <row r="428" spans="2:3">
      <c r="B428" s="709"/>
      <c r="C428" s="926"/>
    </row>
    <row r="429" spans="2:3">
      <c r="B429" s="709"/>
      <c r="C429" s="926"/>
    </row>
    <row r="430" spans="2:3">
      <c r="B430" s="709"/>
      <c r="C430" s="926"/>
    </row>
    <row r="431" spans="2:3">
      <c r="B431" s="709"/>
      <c r="C431" s="926"/>
    </row>
    <row r="432" spans="2:3">
      <c r="B432" s="709"/>
      <c r="C432" s="926"/>
    </row>
    <row r="433" spans="2:3">
      <c r="B433" s="709"/>
      <c r="C433" s="926"/>
    </row>
    <row r="434" spans="2:3">
      <c r="B434" s="709"/>
      <c r="C434" s="926"/>
    </row>
    <row r="435" spans="2:3">
      <c r="B435" s="709"/>
      <c r="C435" s="926"/>
    </row>
    <row r="436" spans="2:3">
      <c r="B436" s="709"/>
      <c r="C436" s="926"/>
    </row>
    <row r="437" spans="2:3">
      <c r="B437" s="709"/>
      <c r="C437" s="926"/>
    </row>
    <row r="438" spans="2:3">
      <c r="B438" s="709"/>
      <c r="C438" s="926"/>
    </row>
    <row r="439" spans="2:3">
      <c r="B439" s="709"/>
      <c r="C439" s="926"/>
    </row>
    <row r="440" spans="2:3">
      <c r="B440" s="709"/>
      <c r="C440" s="926"/>
    </row>
    <row r="441" spans="2:3">
      <c r="B441" s="709"/>
      <c r="C441" s="926"/>
    </row>
    <row r="442" spans="2:3">
      <c r="B442" s="709"/>
      <c r="C442" s="926"/>
    </row>
    <row r="443" spans="2:3">
      <c r="B443" s="709"/>
      <c r="C443" s="926"/>
    </row>
    <row r="444" spans="2:3">
      <c r="B444" s="709"/>
      <c r="C444" s="926"/>
    </row>
    <row r="445" spans="2:3">
      <c r="B445" s="709"/>
      <c r="C445" s="926"/>
    </row>
    <row r="446" spans="2:3">
      <c r="B446" s="709"/>
      <c r="C446" s="926"/>
    </row>
    <row r="447" spans="2:3">
      <c r="B447" s="709"/>
      <c r="C447" s="926"/>
    </row>
    <row r="448" spans="2:3">
      <c r="B448" s="709"/>
      <c r="C448" s="926"/>
    </row>
    <row r="449" spans="2:3">
      <c r="B449" s="709"/>
      <c r="C449" s="926"/>
    </row>
    <row r="450" spans="2:3">
      <c r="B450" s="709"/>
      <c r="C450" s="926"/>
    </row>
    <row r="451" spans="2:3">
      <c r="B451" s="709"/>
      <c r="C451" s="926"/>
    </row>
    <row r="452" spans="2:3">
      <c r="B452" s="709"/>
      <c r="C452" s="926"/>
    </row>
    <row r="453" spans="2:3">
      <c r="B453" s="709"/>
      <c r="C453" s="926"/>
    </row>
    <row r="454" spans="2:3">
      <c r="B454" s="709"/>
      <c r="C454" s="926"/>
    </row>
    <row r="455" spans="2:3">
      <c r="B455" s="709"/>
      <c r="C455" s="926"/>
    </row>
    <row r="456" spans="2:3">
      <c r="B456" s="709"/>
      <c r="C456" s="926"/>
    </row>
    <row r="457" spans="2:3">
      <c r="B457" s="709"/>
      <c r="C457" s="926"/>
    </row>
    <row r="458" spans="2:3">
      <c r="B458" s="709"/>
      <c r="C458" s="926"/>
    </row>
    <row r="459" spans="2:3">
      <c r="B459" s="709"/>
      <c r="C459" s="926"/>
    </row>
    <row r="460" spans="2:3">
      <c r="B460" s="709"/>
      <c r="C460" s="926"/>
    </row>
    <row r="461" spans="2:3">
      <c r="B461" s="709"/>
      <c r="C461" s="926"/>
    </row>
    <row r="462" spans="2:3">
      <c r="B462" s="709"/>
      <c r="C462" s="926"/>
    </row>
    <row r="463" spans="2:3">
      <c r="B463" s="709"/>
      <c r="C463" s="926"/>
    </row>
    <row r="464" spans="2:3">
      <c r="B464" s="709"/>
      <c r="C464" s="926"/>
    </row>
    <row r="465" spans="2:3">
      <c r="B465" s="709"/>
      <c r="C465" s="926"/>
    </row>
    <row r="466" spans="2:3">
      <c r="B466" s="709"/>
      <c r="C466" s="926"/>
    </row>
    <row r="467" spans="2:3">
      <c r="B467" s="709"/>
      <c r="C467" s="926"/>
    </row>
    <row r="468" spans="2:3">
      <c r="B468" s="709"/>
      <c r="C468" s="926"/>
    </row>
    <row r="469" spans="2:3">
      <c r="B469" s="709"/>
      <c r="C469" s="926"/>
    </row>
    <row r="470" spans="2:3">
      <c r="B470" s="709"/>
      <c r="C470" s="926"/>
    </row>
    <row r="471" spans="2:3">
      <c r="B471" s="709"/>
      <c r="C471" s="926"/>
    </row>
    <row r="472" spans="2:3">
      <c r="B472" s="709"/>
      <c r="C472" s="926"/>
    </row>
    <row r="473" spans="2:3">
      <c r="B473" s="709"/>
      <c r="C473" s="926"/>
    </row>
    <row r="474" spans="2:3">
      <c r="B474" s="709"/>
      <c r="C474" s="926"/>
    </row>
    <row r="475" spans="2:3">
      <c r="B475" s="709"/>
      <c r="C475" s="926"/>
    </row>
    <row r="476" spans="2:3">
      <c r="B476" s="709"/>
      <c r="C476" s="926"/>
    </row>
    <row r="477" spans="2:3">
      <c r="B477" s="709"/>
      <c r="C477" s="926"/>
    </row>
    <row r="478" spans="2:3">
      <c r="B478" s="709"/>
      <c r="C478" s="926"/>
    </row>
    <row r="479" spans="2:3">
      <c r="B479" s="709"/>
      <c r="C479" s="926"/>
    </row>
    <row r="480" spans="2:3">
      <c r="B480" s="709"/>
      <c r="C480" s="926"/>
    </row>
    <row r="481" spans="2:3">
      <c r="B481" s="709"/>
      <c r="C481" s="926"/>
    </row>
    <row r="482" spans="2:3">
      <c r="B482" s="709"/>
      <c r="C482" s="926"/>
    </row>
    <row r="483" spans="2:3">
      <c r="B483" s="709"/>
      <c r="C483" s="926"/>
    </row>
    <row r="484" spans="2:3">
      <c r="B484" s="709"/>
      <c r="C484" s="926"/>
    </row>
    <row r="485" spans="2:3">
      <c r="B485" s="709"/>
      <c r="C485" s="926"/>
    </row>
    <row r="486" spans="2:3">
      <c r="B486" s="709"/>
      <c r="C486" s="926"/>
    </row>
    <row r="487" spans="2:3">
      <c r="B487" s="709"/>
      <c r="C487" s="926"/>
    </row>
    <row r="488" spans="2:3">
      <c r="B488" s="709"/>
      <c r="C488" s="926"/>
    </row>
    <row r="489" spans="2:3">
      <c r="B489" s="709"/>
      <c r="C489" s="926"/>
    </row>
    <row r="490" spans="2:3">
      <c r="B490" s="709"/>
      <c r="C490" s="926"/>
    </row>
    <row r="491" spans="2:3">
      <c r="B491" s="709"/>
      <c r="C491" s="926"/>
    </row>
    <row r="492" spans="2:3">
      <c r="B492" s="709"/>
      <c r="C492" s="926"/>
    </row>
    <row r="493" spans="2:3">
      <c r="B493" s="709"/>
      <c r="C493" s="926"/>
    </row>
    <row r="494" spans="2:3">
      <c r="B494" s="709"/>
      <c r="C494" s="926"/>
    </row>
    <row r="495" spans="2:3">
      <c r="B495" s="709"/>
      <c r="C495" s="926"/>
    </row>
    <row r="496" spans="2:3">
      <c r="B496" s="709"/>
      <c r="C496" s="926"/>
    </row>
    <row r="497" spans="2:3">
      <c r="B497" s="709"/>
      <c r="C497" s="926"/>
    </row>
    <row r="498" spans="2:3">
      <c r="B498" s="709"/>
      <c r="C498" s="926"/>
    </row>
    <row r="499" spans="2:3">
      <c r="B499" s="709"/>
      <c r="C499" s="926"/>
    </row>
    <row r="500" spans="2:3">
      <c r="B500" s="709"/>
      <c r="C500" s="926"/>
    </row>
    <row r="501" spans="2:3">
      <c r="B501" s="709"/>
      <c r="C501" s="926"/>
    </row>
    <row r="502" spans="2:3">
      <c r="B502" s="709"/>
      <c r="C502" s="926"/>
    </row>
    <row r="503" spans="2:3">
      <c r="B503" s="709"/>
      <c r="C503" s="926"/>
    </row>
    <row r="504" spans="2:3">
      <c r="B504" s="709"/>
      <c r="C504" s="926"/>
    </row>
    <row r="505" spans="2:3">
      <c r="B505" s="709"/>
      <c r="C505" s="926"/>
    </row>
    <row r="506" spans="2:3">
      <c r="B506" s="709"/>
      <c r="C506" s="926"/>
    </row>
    <row r="507" spans="2:3">
      <c r="B507" s="709"/>
      <c r="C507" s="926"/>
    </row>
    <row r="508" spans="2:3">
      <c r="B508" s="709"/>
      <c r="C508" s="926"/>
    </row>
    <row r="509" spans="2:3">
      <c r="B509" s="709"/>
      <c r="C509" s="926"/>
    </row>
    <row r="510" spans="2:3">
      <c r="B510" s="709"/>
      <c r="C510" s="926"/>
    </row>
    <row r="511" spans="2:3">
      <c r="B511" s="709"/>
      <c r="C511" s="926"/>
    </row>
    <row r="512" spans="2:3">
      <c r="B512" s="709"/>
      <c r="C512" s="926"/>
    </row>
    <row r="513" spans="2:3">
      <c r="B513" s="709"/>
      <c r="C513" s="926"/>
    </row>
    <row r="514" spans="2:3">
      <c r="B514" s="709"/>
      <c r="C514" s="926"/>
    </row>
    <row r="515" spans="2:3">
      <c r="B515" s="709"/>
      <c r="C515" s="926"/>
    </row>
    <row r="516" spans="2:3">
      <c r="B516" s="709"/>
      <c r="C516" s="926"/>
    </row>
    <row r="517" spans="2:3">
      <c r="B517" s="709"/>
      <c r="C517" s="926"/>
    </row>
    <row r="518" spans="2:3">
      <c r="B518" s="709"/>
      <c r="C518" s="926"/>
    </row>
    <row r="519" spans="2:3">
      <c r="B519" s="709"/>
      <c r="C519" s="926"/>
    </row>
    <row r="520" spans="2:3">
      <c r="B520" s="709"/>
      <c r="C520" s="926"/>
    </row>
    <row r="521" spans="2:3">
      <c r="B521" s="709"/>
      <c r="C521" s="926"/>
    </row>
    <row r="522" spans="2:3">
      <c r="B522" s="709"/>
      <c r="C522" s="926"/>
    </row>
    <row r="523" spans="2:3">
      <c r="B523" s="709"/>
      <c r="C523" s="926"/>
    </row>
    <row r="524" spans="2:3">
      <c r="B524" s="709"/>
      <c r="C524" s="926"/>
    </row>
    <row r="525" spans="2:3">
      <c r="B525" s="709"/>
      <c r="C525" s="926"/>
    </row>
    <row r="526" spans="2:3">
      <c r="B526" s="709"/>
      <c r="C526" s="926"/>
    </row>
    <row r="527" spans="2:3">
      <c r="B527" s="709"/>
      <c r="C527" s="926"/>
    </row>
    <row r="528" spans="2:3">
      <c r="B528" s="709"/>
      <c r="C528" s="926"/>
    </row>
    <row r="529" spans="2:3">
      <c r="B529" s="709"/>
      <c r="C529" s="926"/>
    </row>
    <row r="530" spans="2:3">
      <c r="B530" s="709"/>
      <c r="C530" s="926"/>
    </row>
    <row r="531" spans="2:3">
      <c r="B531" s="709"/>
      <c r="C531" s="926"/>
    </row>
    <row r="532" spans="2:3">
      <c r="B532" s="709"/>
      <c r="C532" s="926"/>
    </row>
    <row r="533" spans="2:3">
      <c r="B533" s="709"/>
      <c r="C533" s="926"/>
    </row>
    <row r="534" spans="2:3">
      <c r="B534" s="709"/>
      <c r="C534" s="926"/>
    </row>
    <row r="535" spans="2:3">
      <c r="B535" s="709"/>
      <c r="C535" s="926"/>
    </row>
    <row r="536" spans="2:3">
      <c r="B536" s="709"/>
      <c r="C536" s="926"/>
    </row>
    <row r="537" spans="2:3">
      <c r="B537" s="709"/>
      <c r="C537" s="926"/>
    </row>
    <row r="538" spans="2:3">
      <c r="B538" s="709"/>
      <c r="C538" s="926"/>
    </row>
    <row r="539" spans="2:3">
      <c r="B539" s="709"/>
      <c r="C539" s="926"/>
    </row>
    <row r="540" spans="2:3">
      <c r="B540" s="709"/>
      <c r="C540" s="926"/>
    </row>
    <row r="541" spans="2:3">
      <c r="B541" s="709"/>
      <c r="C541" s="926"/>
    </row>
    <row r="542" spans="2:3">
      <c r="B542" s="709"/>
      <c r="C542" s="926"/>
    </row>
    <row r="543" spans="2:3">
      <c r="B543" s="709"/>
      <c r="C543" s="926"/>
    </row>
    <row r="544" spans="2:3">
      <c r="B544" s="709"/>
      <c r="C544" s="926"/>
    </row>
    <row r="545" spans="2:3">
      <c r="B545" s="709"/>
      <c r="C545" s="926"/>
    </row>
    <row r="546" spans="2:3">
      <c r="B546" s="709"/>
      <c r="C546" s="926"/>
    </row>
    <row r="547" spans="2:3">
      <c r="B547" s="709"/>
      <c r="C547" s="926"/>
    </row>
    <row r="548" spans="2:3">
      <c r="B548" s="709"/>
      <c r="C548" s="926"/>
    </row>
    <row r="549" spans="2:3">
      <c r="B549" s="709"/>
      <c r="C549" s="926"/>
    </row>
    <row r="550" spans="2:3">
      <c r="B550" s="709"/>
      <c r="C550" s="926"/>
    </row>
    <row r="551" spans="2:3">
      <c r="B551" s="709"/>
      <c r="C551" s="926"/>
    </row>
    <row r="552" spans="2:3">
      <c r="B552" s="709"/>
      <c r="C552" s="926"/>
    </row>
    <row r="553" spans="2:3">
      <c r="B553" s="709"/>
      <c r="C553" s="926"/>
    </row>
    <row r="554" spans="2:3">
      <c r="B554" s="709"/>
      <c r="C554" s="926"/>
    </row>
    <row r="555" spans="2:3">
      <c r="B555" s="709"/>
      <c r="C555" s="926"/>
    </row>
    <row r="556" spans="2:3">
      <c r="B556" s="709"/>
      <c r="C556" s="926"/>
    </row>
    <row r="557" spans="2:3">
      <c r="B557" s="709"/>
      <c r="C557" s="926"/>
    </row>
    <row r="558" spans="2:3">
      <c r="B558" s="709"/>
      <c r="C558" s="926"/>
    </row>
    <row r="559" spans="2:3">
      <c r="B559" s="709"/>
      <c r="C559" s="926"/>
    </row>
    <row r="560" spans="2:3">
      <c r="B560" s="709"/>
      <c r="C560" s="926"/>
    </row>
    <row r="561" spans="2:3">
      <c r="B561" s="709"/>
      <c r="C561" s="926"/>
    </row>
    <row r="562" spans="2:3">
      <c r="B562" s="709"/>
      <c r="C562" s="926"/>
    </row>
    <row r="563" spans="2:3">
      <c r="B563" s="709"/>
      <c r="C563" s="926"/>
    </row>
    <row r="564" spans="2:3">
      <c r="B564" s="709"/>
      <c r="C564" s="926"/>
    </row>
    <row r="565" spans="2:3">
      <c r="B565" s="709"/>
      <c r="C565" s="926"/>
    </row>
    <row r="566" spans="2:3">
      <c r="B566" s="709"/>
      <c r="C566" s="926"/>
    </row>
    <row r="567" spans="2:3">
      <c r="B567" s="709"/>
      <c r="C567" s="926"/>
    </row>
    <row r="568" spans="2:3">
      <c r="B568" s="709"/>
      <c r="C568" s="926"/>
    </row>
    <row r="569" spans="2:3">
      <c r="B569" s="709"/>
      <c r="C569" s="926"/>
    </row>
    <row r="570" spans="2:3">
      <c r="B570" s="709"/>
      <c r="C570" s="926"/>
    </row>
    <row r="571" spans="2:3">
      <c r="B571" s="709"/>
      <c r="C571" s="926"/>
    </row>
    <row r="572" spans="2:3">
      <c r="B572" s="709"/>
      <c r="C572" s="926"/>
    </row>
    <row r="573" spans="2:3">
      <c r="B573" s="709"/>
      <c r="C573" s="926"/>
    </row>
    <row r="574" spans="2:3">
      <c r="B574" s="709"/>
      <c r="C574" s="926"/>
    </row>
    <row r="575" spans="2:3">
      <c r="B575" s="709"/>
      <c r="C575" s="926"/>
    </row>
    <row r="576" spans="2:3">
      <c r="B576" s="709"/>
      <c r="C576" s="926"/>
    </row>
    <row r="577" spans="2:3">
      <c r="B577" s="709"/>
      <c r="C577" s="926"/>
    </row>
    <row r="578" spans="2:3">
      <c r="B578" s="709"/>
      <c r="C578" s="926"/>
    </row>
    <row r="579" spans="2:3">
      <c r="B579" s="709"/>
      <c r="C579" s="926"/>
    </row>
    <row r="580" spans="2:3">
      <c r="B580" s="709"/>
      <c r="C580" s="926"/>
    </row>
    <row r="581" spans="2:3">
      <c r="B581" s="709"/>
      <c r="C581" s="926"/>
    </row>
    <row r="582" spans="2:3">
      <c r="B582" s="709"/>
      <c r="C582" s="926"/>
    </row>
    <row r="583" spans="2:3">
      <c r="B583" s="709"/>
      <c r="C583" s="926"/>
    </row>
    <row r="584" spans="2:3">
      <c r="B584" s="709"/>
      <c r="C584" s="926"/>
    </row>
    <row r="585" spans="2:3">
      <c r="B585" s="709"/>
      <c r="C585" s="926"/>
    </row>
    <row r="586" spans="2:3">
      <c r="B586" s="709"/>
      <c r="C586" s="926"/>
    </row>
    <row r="587" spans="2:3">
      <c r="B587" s="709"/>
      <c r="C587" s="926"/>
    </row>
    <row r="588" spans="2:3">
      <c r="B588" s="709"/>
      <c r="C588" s="926"/>
    </row>
    <row r="589" spans="2:3">
      <c r="B589" s="709"/>
      <c r="C589" s="926"/>
    </row>
    <row r="590" spans="2:3">
      <c r="B590" s="709"/>
      <c r="C590" s="926"/>
    </row>
    <row r="591" spans="2:3">
      <c r="B591" s="709"/>
      <c r="C591" s="926"/>
    </row>
    <row r="592" spans="2:3">
      <c r="B592" s="709"/>
      <c r="C592" s="926"/>
    </row>
    <row r="593" spans="2:3">
      <c r="B593" s="709"/>
      <c r="C593" s="926"/>
    </row>
    <row r="594" spans="2:3">
      <c r="B594" s="709"/>
      <c r="C594" s="926"/>
    </row>
    <row r="595" spans="2:3">
      <c r="B595" s="709"/>
      <c r="C595" s="926"/>
    </row>
    <row r="596" spans="2:3">
      <c r="B596" s="709"/>
      <c r="C596" s="926"/>
    </row>
    <row r="597" spans="2:3">
      <c r="B597" s="709"/>
      <c r="C597" s="926"/>
    </row>
    <row r="598" spans="2:3">
      <c r="B598" s="709"/>
      <c r="C598" s="926"/>
    </row>
    <row r="599" spans="2:3">
      <c r="B599" s="709"/>
      <c r="C599" s="926"/>
    </row>
    <row r="600" spans="2:3">
      <c r="B600" s="709"/>
      <c r="C600" s="926"/>
    </row>
    <row r="601" spans="2:3">
      <c r="B601" s="709"/>
      <c r="C601" s="926"/>
    </row>
    <row r="602" spans="2:3">
      <c r="B602" s="709"/>
      <c r="C602" s="926"/>
    </row>
    <row r="603" spans="2:3">
      <c r="B603" s="709"/>
      <c r="C603" s="926"/>
    </row>
    <row r="604" spans="2:3">
      <c r="B604" s="709"/>
      <c r="C604" s="926"/>
    </row>
    <row r="605" spans="2:3">
      <c r="B605" s="709"/>
      <c r="C605" s="926"/>
    </row>
    <row r="606" spans="2:3">
      <c r="B606" s="709"/>
      <c r="C606" s="926"/>
    </row>
    <row r="607" spans="2:3">
      <c r="B607" s="709"/>
      <c r="C607" s="926"/>
    </row>
    <row r="608" spans="2:3">
      <c r="B608" s="709"/>
      <c r="C608" s="926"/>
    </row>
    <row r="609" spans="2:3">
      <c r="B609" s="709"/>
      <c r="C609" s="926"/>
    </row>
    <row r="610" spans="2:3">
      <c r="B610" s="709"/>
      <c r="C610" s="926"/>
    </row>
    <row r="611" spans="2:3">
      <c r="B611" s="709"/>
      <c r="C611" s="926"/>
    </row>
    <row r="612" spans="2:3">
      <c r="B612" s="709"/>
      <c r="C612" s="926"/>
    </row>
    <row r="613" spans="2:3">
      <c r="B613" s="709"/>
      <c r="C613" s="926"/>
    </row>
    <row r="614" spans="2:3">
      <c r="B614" s="709"/>
      <c r="C614" s="926"/>
    </row>
    <row r="615" spans="2:3">
      <c r="B615" s="709"/>
      <c r="C615" s="926"/>
    </row>
    <row r="616" spans="2:3">
      <c r="B616" s="709"/>
      <c r="C616" s="926"/>
    </row>
    <row r="617" spans="2:3">
      <c r="B617" s="709"/>
      <c r="C617" s="926"/>
    </row>
    <row r="618" spans="2:3">
      <c r="B618" s="709"/>
      <c r="C618" s="926"/>
    </row>
    <row r="619" spans="2:3">
      <c r="B619" s="709"/>
      <c r="C619" s="926"/>
    </row>
    <row r="620" spans="2:3">
      <c r="B620" s="709"/>
      <c r="C620" s="926"/>
    </row>
    <row r="621" spans="2:3">
      <c r="B621" s="709"/>
      <c r="C621" s="926"/>
    </row>
    <row r="622" spans="2:3">
      <c r="B622" s="709"/>
      <c r="C622" s="926"/>
    </row>
    <row r="623" spans="2:3">
      <c r="B623" s="709"/>
      <c r="C623" s="926"/>
    </row>
    <row r="624" spans="2:3">
      <c r="B624" s="709"/>
      <c r="C624" s="926"/>
    </row>
    <row r="625" spans="2:3">
      <c r="B625" s="709"/>
      <c r="C625" s="926"/>
    </row>
    <row r="626" spans="2:3">
      <c r="B626" s="709"/>
      <c r="C626" s="926"/>
    </row>
    <row r="627" spans="2:3">
      <c r="B627" s="709"/>
      <c r="C627" s="926"/>
    </row>
    <row r="628" spans="2:3">
      <c r="B628" s="709"/>
      <c r="C628" s="926"/>
    </row>
    <row r="629" spans="2:3">
      <c r="B629" s="709"/>
      <c r="C629" s="926"/>
    </row>
    <row r="630" spans="2:3">
      <c r="B630" s="709"/>
      <c r="C630" s="926"/>
    </row>
    <row r="631" spans="2:3">
      <c r="B631" s="709"/>
      <c r="C631" s="926"/>
    </row>
    <row r="632" spans="2:3">
      <c r="B632" s="709"/>
      <c r="C632" s="926"/>
    </row>
    <row r="633" spans="2:3">
      <c r="B633" s="709"/>
      <c r="C633" s="926"/>
    </row>
    <row r="634" spans="2:3">
      <c r="B634" s="709"/>
      <c r="C634" s="926"/>
    </row>
    <row r="635" spans="2:3">
      <c r="B635" s="709"/>
      <c r="C635" s="926"/>
    </row>
    <row r="636" spans="2:3">
      <c r="B636" s="709"/>
      <c r="C636" s="926"/>
    </row>
    <row r="637" spans="2:3">
      <c r="B637" s="709"/>
      <c r="C637" s="926"/>
    </row>
    <row r="638" spans="2:3">
      <c r="B638" s="709"/>
      <c r="C638" s="926"/>
    </row>
    <row r="639" spans="2:3">
      <c r="B639" s="709"/>
      <c r="C639" s="926"/>
    </row>
    <row r="640" spans="2:3">
      <c r="B640" s="709"/>
      <c r="C640" s="926"/>
    </row>
    <row r="641" spans="2:3">
      <c r="B641" s="709"/>
      <c r="C641" s="926"/>
    </row>
    <row r="642" spans="2:3">
      <c r="B642" s="709"/>
      <c r="C642" s="926"/>
    </row>
    <row r="643" spans="2:3">
      <c r="B643" s="709"/>
      <c r="C643" s="926"/>
    </row>
    <row r="644" spans="2:3">
      <c r="B644" s="709"/>
      <c r="C644" s="926"/>
    </row>
    <row r="645" spans="2:3">
      <c r="B645" s="709"/>
      <c r="C645" s="926"/>
    </row>
    <row r="646" spans="2:3">
      <c r="B646" s="709"/>
      <c r="C646" s="926"/>
    </row>
    <row r="647" spans="2:3">
      <c r="B647" s="709"/>
      <c r="C647" s="926"/>
    </row>
    <row r="648" spans="2:3">
      <c r="B648" s="709"/>
      <c r="C648" s="926"/>
    </row>
    <row r="649" spans="2:3">
      <c r="B649" s="709"/>
      <c r="C649" s="926"/>
    </row>
    <row r="650" spans="2:3">
      <c r="B650" s="709"/>
      <c r="C650" s="926"/>
    </row>
    <row r="651" spans="2:3">
      <c r="B651" s="709"/>
      <c r="C651" s="926"/>
    </row>
    <row r="652" spans="2:3">
      <c r="B652" s="709"/>
      <c r="C652" s="926"/>
    </row>
    <row r="653" spans="2:3">
      <c r="B653" s="709"/>
      <c r="C653" s="926"/>
    </row>
    <row r="654" spans="2:3">
      <c r="B654" s="709"/>
      <c r="C654" s="926"/>
    </row>
    <row r="655" spans="2:3">
      <c r="B655" s="709"/>
      <c r="C655" s="926"/>
    </row>
    <row r="656" spans="2:3">
      <c r="B656" s="709"/>
      <c r="C656" s="926"/>
    </row>
    <row r="657" spans="2:3">
      <c r="B657" s="709"/>
      <c r="C657" s="926"/>
    </row>
    <row r="658" spans="2:3">
      <c r="B658" s="709"/>
      <c r="C658" s="926"/>
    </row>
    <row r="659" spans="2:3">
      <c r="B659" s="709"/>
      <c r="C659" s="926"/>
    </row>
    <row r="660" spans="2:3">
      <c r="B660" s="709"/>
      <c r="C660" s="926"/>
    </row>
    <row r="661" spans="2:3">
      <c r="B661" s="709"/>
      <c r="C661" s="926"/>
    </row>
    <row r="662" spans="2:3">
      <c r="B662" s="709"/>
      <c r="C662" s="926"/>
    </row>
    <row r="663" spans="2:3">
      <c r="B663" s="709"/>
      <c r="C663" s="926"/>
    </row>
    <row r="664" spans="2:3">
      <c r="B664" s="709"/>
      <c r="C664" s="926"/>
    </row>
    <row r="665" spans="2:3">
      <c r="B665" s="709"/>
      <c r="C665" s="926"/>
    </row>
    <row r="666" spans="2:3">
      <c r="B666" s="709"/>
      <c r="C666" s="926"/>
    </row>
    <row r="667" spans="2:3">
      <c r="B667" s="709"/>
      <c r="C667" s="926"/>
    </row>
    <row r="668" spans="2:3">
      <c r="B668" s="709"/>
      <c r="C668" s="926"/>
    </row>
    <row r="669" spans="2:3">
      <c r="B669" s="709"/>
      <c r="C669" s="926"/>
    </row>
    <row r="670" spans="2:3">
      <c r="B670" s="709"/>
      <c r="C670" s="926"/>
    </row>
    <row r="671" spans="2:3">
      <c r="B671" s="709"/>
      <c r="C671" s="926"/>
    </row>
    <row r="672" spans="2:3">
      <c r="B672" s="709"/>
      <c r="C672" s="926"/>
    </row>
    <row r="673" spans="2:3">
      <c r="B673" s="709"/>
      <c r="C673" s="926"/>
    </row>
    <row r="674" spans="2:3">
      <c r="B674" s="709"/>
      <c r="C674" s="926"/>
    </row>
    <row r="675" spans="2:3">
      <c r="B675" s="709"/>
      <c r="C675" s="926"/>
    </row>
    <row r="676" spans="2:3">
      <c r="B676" s="709"/>
      <c r="C676" s="926"/>
    </row>
    <row r="677" spans="2:3">
      <c r="B677" s="709"/>
      <c r="C677" s="926"/>
    </row>
    <row r="678" spans="2:3">
      <c r="B678" s="709"/>
      <c r="C678" s="926"/>
    </row>
    <row r="679" spans="2:3">
      <c r="B679" s="709"/>
      <c r="C679" s="926"/>
    </row>
    <row r="680" spans="2:3">
      <c r="B680" s="709"/>
      <c r="C680" s="926"/>
    </row>
    <row r="681" spans="2:3">
      <c r="B681" s="709"/>
      <c r="C681" s="926"/>
    </row>
    <row r="682" spans="2:3">
      <c r="B682" s="709"/>
      <c r="C682" s="926"/>
    </row>
    <row r="683" spans="2:3">
      <c r="B683" s="709"/>
      <c r="C683" s="926"/>
    </row>
    <row r="684" spans="2:3">
      <c r="B684" s="709"/>
      <c r="C684" s="926"/>
    </row>
    <row r="685" spans="2:3">
      <c r="B685" s="709"/>
      <c r="C685" s="926"/>
    </row>
    <row r="686" spans="2:3">
      <c r="B686" s="709"/>
      <c r="C686" s="926"/>
    </row>
    <row r="687" spans="2:3">
      <c r="B687" s="709"/>
      <c r="C687" s="926"/>
    </row>
    <row r="688" spans="2:3">
      <c r="B688" s="709"/>
      <c r="C688" s="926"/>
    </row>
    <row r="689" spans="2:3">
      <c r="B689" s="709"/>
      <c r="C689" s="926"/>
    </row>
    <row r="690" spans="2:3">
      <c r="B690" s="709"/>
      <c r="C690" s="926"/>
    </row>
    <row r="691" spans="2:3">
      <c r="B691" s="709"/>
      <c r="C691" s="926"/>
    </row>
    <row r="692" spans="2:3">
      <c r="B692" s="709"/>
      <c r="C692" s="926"/>
    </row>
    <row r="693" spans="2:3">
      <c r="B693" s="709"/>
      <c r="C693" s="926"/>
    </row>
    <row r="694" spans="2:3">
      <c r="B694" s="709"/>
      <c r="C694" s="926"/>
    </row>
    <row r="695" spans="2:3">
      <c r="B695" s="709"/>
      <c r="C695" s="926"/>
    </row>
    <row r="696" spans="2:3">
      <c r="B696" s="709"/>
      <c r="C696" s="926"/>
    </row>
    <row r="697" spans="2:3">
      <c r="B697" s="709"/>
      <c r="C697" s="926"/>
    </row>
  </sheetData>
  <customSheetViews>
    <customSheetView guid="{9CA68ABA-C7BA-4E64-96EE-1D97745C1F44}" topLeftCell="B46">
      <selection activeCell="C70" sqref="C70"/>
      <pageMargins left="0.7" right="0.7" top="0.78740157499999996" bottom="0.78740157499999996" header="0.3" footer="0.3"/>
      <pageSetup paperSize="9" orientation="portrait" r:id="rId1"/>
    </customSheetView>
  </customSheetViews>
  <mergeCells count="22">
    <mergeCell ref="A143:A145"/>
    <mergeCell ref="B127:B141"/>
    <mergeCell ref="A105:A141"/>
    <mergeCell ref="A101:A103"/>
    <mergeCell ref="B105:B125"/>
    <mergeCell ref="A2:A29"/>
    <mergeCell ref="A31:A48"/>
    <mergeCell ref="A50:A69"/>
    <mergeCell ref="B50:B53"/>
    <mergeCell ref="B55:B58"/>
    <mergeCell ref="B60:B61"/>
    <mergeCell ref="B63:B67"/>
    <mergeCell ref="B31:B42"/>
    <mergeCell ref="B2:B13"/>
    <mergeCell ref="B15:B25"/>
    <mergeCell ref="B27:B29"/>
    <mergeCell ref="B44:B48"/>
    <mergeCell ref="A71:A87"/>
    <mergeCell ref="B71:B76"/>
    <mergeCell ref="B78:B87"/>
    <mergeCell ref="A89:A99"/>
    <mergeCell ref="B89:B99"/>
  </mergeCells>
  <hyperlinks>
    <hyperlink ref="C2" location="'Tab A1-3A'!A1" display="Tab. A1-3A: Einwohnerinnen und Einwohner in Freiburg nach Altersgruppen am 31.12.2012 (Anzahl; in %)"/>
    <hyperlink ref="C3" location="'Tab A1-4A'!A1" display="Tab. A1-4A: Einwohnerinnen und Einwohner in Freiburg nach Altersgliederung am 31.12.2012  (Anzahl; in %)"/>
    <hyperlink ref="C4" location="'Tab A1-5A'!A1" display="Tab. A1-5A: Veränderung der Altersgruppen je Stadtbezirk bis zum Jahr 2030 (Tendenzanzeige mit Pfeilen) "/>
    <hyperlink ref="C5" location="'Tab A1-6A'!A1" display="Tab. A1-6A: Die Bevölkerung in den Freiburger Stadtbezirken 2012 bis 2030 (Anzahl; in %)"/>
    <hyperlink ref="C8" location="'Tab A1-9A'!A1" display="Tab. A1-9A: Einwohner nach Bevölkerungsstatus, Wohnungsstatus, Alter, Geschlecht und Staatszugehörigkeit in Freiburg i. Br. bis 31.12.2012 (Anzahl)"/>
    <hyperlink ref="C9" location="'Tab A1-10A'!A1" display="Tab. A1-10A: Bevölkerungsprognose 2012 für Freiburg 2020 und 2030 nach Altersgruppen (jeweils am 01.01.) (Anzahl; in %)"/>
    <hyperlink ref="C10" location="'Tab A1-11A'!A1" display="Tab. A1-11A: Wechsel der Staatsangehörigkeit nach Altersgruppen 2012 (Anzahl)"/>
    <hyperlink ref="C11" location="'Tab A1-12A'!A1" display="Tab. A1-12A: Wanderungsbewegungen in Freiburg i. Br. vom 01.01. bis 31.12.2012 (Anzahl)"/>
    <hyperlink ref="C12" location="'Tab A1-13A'!A1" display="Tab. A1-13A: Wechsel der Staatsangehörigkeit nach Altersgruppen 2012 (Anzahl)"/>
    <hyperlink ref="C13" location="'Tab A1-14A'!A1" display="Tab. A1-14A: Wanderungsbewegungen der 18- bis unter 25-Jährigen in Freiburg i. Br. von 2000 bis 2012 (Anzahl)"/>
    <hyperlink ref="C15" location="'Tab A2-1A'!A1" display="Tab. A2-1A: Menschen mit und ohne Migrationshintergrund in Freiburg nach Altersgruppen am 31.12.2012 (Anzahl; in %)"/>
    <hyperlink ref="C16" location="'Tab A2-2A'!A1" display="Tab. A2-2A: Menschen mit und ohne Migrationshintergrund in Freiburg nach Art des Migrationshintergrundes am 31.12.2012 (Anzahl; in %)"/>
    <hyperlink ref="C17" location="'Tab A2-3A'!A1" display="Tab. A2-3A: Kinder und Jugendliche unter 18 Jahren mit und ohne Migrationshintergrund in den Freiburg i. Br.er Stadtbezirken nach Kernhaushalt am 31.12.2012 (Anzahl; in %)"/>
    <hyperlink ref="C18" location="'Tab A2-4A'!A1" display="Tab. A2-4A: Kinder und Jugendliche unter 18 Jahren mit und ohne Migrationshintergrund von 2006 bis 2012 (jeweils am 31.12.) (Anzahl; in %)"/>
    <hyperlink ref="C19" location="'Tab A2-5A'!A1" display="Tab. A2-5A: Menschen mit und ohne Migrationshintergrund in den Freiburger Stadtbezirken am 31.12.2012 (Anzahl; in %)"/>
    <hyperlink ref="C20" location="'Tab A2-6A'!A1" display="Tab. A2-6A: Menschen mit und ohne Migrationshintergrund in Freiburg i. Br. von 2006 bis 2012 (jeweils am 31.12.) (Anzahl; in %)"/>
    <hyperlink ref="C21" location="'Tab A2-7A'!A1" display="Tab. A2-7A: Häufigste Nationalitäten (1. Staatsbürgerschaft) der Kinder und Jugendlichen unter 18 Jahren in Freiburg am 31.12.2012 (Anzahl; in %)"/>
    <hyperlink ref="C22" location="'Tab A2-8A'!A1" display="Tab. A2-8A: Einwohner nach Migrationshintergrund in den Statistischen- und Stadtbezirken (31.12.2012) (Anzahl) "/>
    <hyperlink ref="C23" location="'Tab A2-9A'!A1" display="Tab. A2-9A: Häufigste Nationalitäten der ausländischen Kinder im Alter von 4 und 5 Jahren in Freiburg am 31.12.2012 (Anzahl; in %)"/>
    <hyperlink ref="C24" location="'Tab A2-10A'!A1" display="Tab. A2-10A: Einwohner nach Migrationshintergrund in den Statistischen- und Stadtbezirken (31.12.2012) (Anzahl)"/>
    <hyperlink ref="C25" location="'Tab A2-11A'!A1" display="Tab. A2-11A: Wechsel der Staatsangehörigkeit nach Altersgruppen 2012 (Anzahl)"/>
    <hyperlink ref="C27" location="'Tab A4-2A'!A1" display="Tab. A4-2A: Kinder in Haushalten Alleinerziehender in Freiburg am 31.12.2012 (Anzahl; in %)"/>
    <hyperlink ref="C28" location="'Tab A4-3A'!A1" display="Tab. A4-3A: Leistungen nach SGB II BA in den Stadtbezirken 31.12.2008 bis 31.12.2011, Bedarfsgemeinschaften insgesamt, Bedarfsgemeinschaften mit einem Kind, Alleinerziehende erwerbsfähige Hilfebedürftige nach Stadtbezirk (Anzahl)"/>
    <hyperlink ref="C29" location="'Tab A4-4A'!A1" display="Tab. A4-4A: Kinder in Haushalten Alleinerziehender in Freiburg i. Br. 2008 bis 2012 (Anzahl; in %)"/>
    <hyperlink ref="C31" location="'Tab. B1-1A'!A1" display="Tab. B1-1A: Kinder unter 3 Jahre in öffentlich geförderter Kindertagespflege und in Kindertageseinrichtungen in Freiburg i. Br. 2006 bis 2012 sowie Plätze für unter 3-Jährige Ende 2002 (Anzahl; in %)"/>
    <hyperlink ref="C32" location="'Tab. B1-2A'!A1" display="Tab. B1-2A: Kinder unter 3 Jahre in öffentlich geförderter Kindertagespflege und in Kindertageseinrichtungen in Baden-Württemberg 2006 bis 2012 sowie Plätze für unter 3-Jährige Ende 2002 (Anzahl; in %)"/>
    <hyperlink ref="C33" location="'Tab. B1-3A'!A1" display="Tab. B1-3A: Kinder im Alter von 3 bis unter 6 Jahre in öffentlich geförderter Kindertagespflege und in Kindertageseinrichtungen in Freiburg i. Br. 2006 bis 2012 (Anzahl; in %)"/>
    <hyperlink ref="C34" location="'Tab. B1-4A'!A1" display="Tab. B1-4A: Kinder im Alter von 3 bis unter 6 Jahre in öffentlich geförderter Kindertagespflege und in Kindertageseinrichtungen in Baden-Württemberg 2006 bis 2012 (Anzahl; in %)"/>
    <hyperlink ref="C35" location="'Tab. B1-5A'!A1" display="Tab. B1-5A: Kinder im Alter von 3 bis unter 6 Jahre in Kindertageseinrichtungen (ohne Kindertagespflege) nach Altersjahren in Freiburg i. Br. (2006 bis 2012) (Anzahl; in %)"/>
    <hyperlink ref="C36" location="'Tab. B1-6A'!A1" display="Tab. B1-6A: Kinder im Alter von unter 3 Jahren nach täglicher Betreuungszeit in Tageseinrichtungen für Kinder in Freiburg i. Br. 2006 bis 2012 (Anzahl; in %)"/>
    <hyperlink ref="C37" location="'Tab. B1-7A'!A1" display="Tab. B1-7A: Kinder im Alter von unter 3 Jahren nach täglicher Betreuungszeit in Tageseinrichtungen für Kinder in Baden-Württemberg 2006 bis 2012 (Anzahl; in %)"/>
    <hyperlink ref="C38" location="'Tab. B1-8A'!A1" display="Tab. B1-8A: Kinder im Alter von 3 bis unter 6 Jahren nach täglicher Betreuungszeit in Tageseinrichtungen für Kinder im Freiburg i.Br. 2006 bis 2012 (Anzahl; in %)"/>
    <hyperlink ref="C39" location="'Tab. B1-9A'!A1" display="Tab. B1-9A: Kinder im Alter von 3 bis unter 6 Jahren nach täglicher Betreuungszeit in Tageseinrichtungen für Kinder in Baden-Württemberg 2006 bis 2012 (Anzahl; in %)"/>
    <hyperlink ref="C40" location="'Tab. B1-10A'!A1" display="Tab. B1-10A:: Kinder nach Altersgruppen, die eine Tageseinrichtungen besuchen, mindestens ein Elternteil eine ausländische Herkunft hat und in der Familie nicht deutsch gesprochen wird, Freiburg i.Br. und Baden-Württemberg 2006 bis 2012 (Anzahl; in %)"/>
    <hyperlink ref="C41" location="'Tab. B1-11A'!A1" display="Tab. B1-11A: Kinder unter 6 Jahren in Tageseinrichtungen nach Art der Trägergruppe im Freiburg i.Br. und Baden-Württemberg 2006 bis 2012 (Anzahl; in %)"/>
    <hyperlink ref="C42" location="'Tab. B1-12A'!A1" display="Tab. B1-12A: Pädagogisch tätige Personen in Kindertageseinrichtungen in Freiburg i. Br. und Baden-Württemberg 2006 bis 2012 (Anzahl; in %)"/>
    <hyperlink ref="C44" location="'Tab. B2-7A'!A1" display="Tab. B2-7A: Schülerinnen und Schüler in der ersten Klasse in öffentlichen und privaten Grundschulen in Freiburg i. Br. und Baden-Württemberg nach Herkunft in den Jahren 2005 bis 2011 (Anzahl; in %)"/>
    <hyperlink ref="C45" location="'Tab. B2-8A'!A1" display="Tab. B2-8A: Vorzeitig und verspätet eingeschulte sowie zurückgestellte Kinder in Freiburg i. Br. an öffentlichen und privaten Schulen in den Jahren 2001 bis 2012 (Anzahl; in %)"/>
    <hyperlink ref="C46" location="'Tab. B2-9A'!A1" display="Tab. B2-9A: Vorzeitig und verspätet eingeschulte sowie zurückgestellte Kinder in Freiburg i. Br. und in Baden-Württemberg an privaten und öffentlichen Schulen 2000 bis 2012 aller zur Einschulung vorgesehenen Kinder  (in %)"/>
    <hyperlink ref="C47" location="'Tab. B2-10A'!A1" display="Tab. B2-10A: Vorzeitig und verspätet eingeschulte sowie zurückgestellte Kinder in Baden-Württemberg in den Schuljahren 2000/01 bis 2011/12 (Anzahl; in %)"/>
    <hyperlink ref="C48" location="'Tab. B2-11A'!A1" display="Tab. B2-11A: Verspätet eingeschulte und zurückgestellte Kinder in Freiburg i. Br. und Baden-Württemberg an privaten und öffentlichen Schulen in den Schuljahren 2000/01 bis 2011/12 nach Geschlecht (in %)"/>
    <hyperlink ref="C51" location="'Tab C1-5A'!A1" display="Tab. C1-5A: Schulübergänge aus öffentlichen und privaten Grundschulen auf weiterführende Schulen ab dem Schuljahr 1990/91 in Freiburg i. Br. (Anzahl; in %)"/>
    <hyperlink ref="C52" location="'Tab C1-6A'!A1" display="Tab. C1-6A: Übergänge von ausländischen und deutschen Schülerinnen und Schülern aus öffentlichen Grundschulen auf Hauptschulen, Realschulen und Gymnasien in Freiburg i. Br., 2000 bis 2012 (Anzahl; in %)"/>
    <hyperlink ref="C53" location="'Tab C1-7A'!A1" display="Tab. C1-7A: Vergleich Grundschulempfehlung zu den tatsächlichen Übergängen im Jahr 2012 (in %)"/>
    <hyperlink ref="C55" location="'Tab. C2-2A'!A1" display="Tab. C2-2A: Nicht versetzte Schülerinnen und Schüler an Realschulen in Freiburg i. Br. in den Schuljahren 2001/02 bis 2010/11 nach Geschlecht (Anzahl; in %)"/>
    <hyperlink ref="C56" location="'Tab. C2-3A'!A1" display="Tab. C2-3A: Nicht versetzte Schülerinnen und Schüler in Gymnasien in Freiburg und Baden-Württemberg in den Jahren 2001/02 bis 2010/11 nach Klassenstufen (Anzahl; in %)"/>
    <hyperlink ref="C57" location="'Tab. C2-4A'!A1" display="Tab. C2-4A: Schulabgänger an Haupt- und Realschulen in Freiburg i. Br. in den Schuljahren 2007/08 bis 2010/11 (Anzahl; in %)"/>
    <hyperlink ref="C58" location="'Tab. C2-5A'!A1" display="Tab. C2-5A: Schulabgänger an Haupt- und Werkrealschulen und Realschulen in Freiburg und in Baden-Württemberg in den Abgangsjahren 2006 bis 2011 nach Herkunft (Anzahl; in %)"/>
    <hyperlink ref="C60" location="'Tab. C3-1A'!A1" display="Tab. C3-1A: Abgänger an allgemeinbildenden öffentlichen und privaten Schulen in Freiburg i. Br. in den Schuljahren 2000/01 bis 2010/11 nach Abschlussart (Anzahl; in %)"/>
    <hyperlink ref="C61" location="'Tab. C3-2A'!A1" display="Tab. C3-2A: Schülerinnen und Schüler an allgemeinbildenden öffentlichen und privaten Schulen ohne Hauptschulabschluss in Freiburg i. Br. im Schuljahr 2010/11 nach Schulart und Geschlecht (Anzahl; in %)"/>
    <hyperlink ref="C63" location="'Tab. C4-8A'!A1" display="Tab. C4-8A: Schülerinnen und Schüler an Sonderschulen in Freiburg i. Br. und Baden-Württemberg in den Schuljahren 2005/06 bis 2011/12 nach Förderschwerpunkt, Trägerschaft, Geschlecht und Ausländerstatus (Anzahl; in %)"/>
    <hyperlink ref="C64" location="'Tab. C4-9A'!A1" display="Tab. C4-9A: Zugänge an den öffentlichen und privaten Sonderschulen in Freiburg i. Br. in den Jahren 2005 bis 2011 (Anzahl)"/>
    <hyperlink ref="C65" location="'Tab. C4-10A'!A1" display="Tab. C4-10A: Zugänge an Sonderschulen in Freiburg i.Br. und Baden-Württemberg in den Schuljahren 2005/06 bis 2011/12 (in %)"/>
    <hyperlink ref="C66" location="'Tab. C4-11A'!A1" display="Tab. C4-11A: Übergänge von den Sonderschulen in Freiburg i. Br. in den Jahren 2005 bis 2011 (Anzahl)"/>
    <hyperlink ref="C67" location="'Tab. C4-12A'!A1" display="Tab. C4-12A: Übergänge von den Sonderschulen in Freiburg i. Br. und Baden-Württemberg in den Jahren 2005 bis 2011 (in %)"/>
    <hyperlink ref="C71" location="'Tab. D1-5A'!A1" display="Tab. D1-5A: Neueintritte in die berufliche Bildung in Freiburg i. Br. 2005 bis 2011 nach Berufsschulart (Anzahl; in %)"/>
    <hyperlink ref="C72" location="'Tab. D1-6A'!A1" display="Tab. D1-6A: Verteilung der Neueintritte in die berufliche Ausbildung auf die verschiedenen beruflichen Sektoren und Programme* nach Vorbildung in Freiburg i. Br. im Schuljahr 2011/12 (Anzahl)"/>
    <hyperlink ref="C73" location="'Tab. D1-7A'!A1" display="Tab. D1-7A: Jugendliche am Berufsvorbereitungsjahr in Kooperation mit der Jugendberufshilfe in Freiburg in den Schuljahren 2003/04 bis 2011/12 nach Einrichtungen und Geschlecht (Anzahl; in %)"/>
    <hyperlink ref="C75" location="'Tab. D1-9A'!A1" display="Tab. D1-9A: Verbleib der Jugendlichen nach dem BVJ/BEJ mit Jugendberufshilfe in Freiburg in den Schuljahren 2003/04 bis 2011/12 (Anzahl, in %)"/>
    <hyperlink ref="C76" location="'Tab. D1-10A'!A1" display="D1-10A: Neuzugänge in ausgewählte berufliche Bildungsprogramme in Freiburg i.Br. für 2005 bis 2011 nach Geschlecht (Anzahl; in %)"/>
    <hyperlink ref="C78" location="'Tab. D2-1A'!A1" display="Tab. D2-1A: Berufsschulen und Schülerinnen und Schüler an beruflichen Schulen nach Trägerschaft in Freiburg i. Br. 2005 bis 2011 (Anzahl; in %)"/>
    <hyperlink ref="C79" location="'Tab. D2-2A'!A1" display="Tab. D2-2A: Schüler an Berufsschulen (Teilzeit, inkl. Sonderberufsschulen) in Freiburg i. Br. nach Ausbildungsschwerpunkten und Staatsangehörigkeit 2005 bis 2011 (Anzahl; in %)"/>
    <hyperlink ref="C80" location="'Tab. D2-3A'!A1" display="Tab. D2-3A Schülerinnen und Schüler an beruflichen Schulen außerhalb BBiG nach Trägerschaft in Freiburg und Baden-Württemberg 2005 bis 2011 (Anzahl; in %)"/>
    <hyperlink ref="C81" location="'Tab. D2-4A'!A1" display="Tab. D2-4A: Schüler an beruflichen Schulen außerhalb BBiG nach Berufsbranche in Freiburg i. Br. 2005 bis 2011 (Anzahl; in %)"/>
    <hyperlink ref="C82" location="'Tab. D2-5A'!A1" display="Tab. D2-5A: Schüler an beruflichen Schulen in Freiburg nach Trägerschaft, Bildungsgang, Geschlecht und Staatsangehörigkeit von 2005 bis 2011 (Anzahl)"/>
    <hyperlink ref="C83" location="'Tab. D2-6A'!A1" display="Tab. D2-6A: Schülerinnen und Schüler an Berufskollegs in Freiburg i. Br. nach Geschlecht und Staatsangehörigkeit von 2005 bis 2011 (Anzahl; in %)"/>
    <hyperlink ref="C84" location="'Tab. D2-7A'!A1" display="Tab. D2-7A: Schülerinnen und Schüler an Berufskollegs nach beruflicher Fachrichtung, Bildungsgang, Geschlecht und Staatsangehörigkeit in Freiburg i. Br. 2011  (Anzahl, in %)"/>
    <hyperlink ref="C85" location="'Tab. D2-8A'!A1" display="Tab. D2-8A: Schülerinnen und Schüler an beruflichen Gymnasien in Freiburg i. Br. nach Schwerpunkt und Geschlecht von 2005 bis 2011 (Anzahl; in %)"/>
    <hyperlink ref="C86" location="'Tab. D2-9A'!A1" display="Tab. D2-9A: Schülerinnen und Schüler an beruflichen Gymnasien in Freiburg i. Br. nach Schwerpunkt und Ausländeranteil von 2005 bis 2011 (Anzahl; in %)"/>
    <hyperlink ref="C87" location="'Tab. D2-10A'!A1" display="Tab. D2-10A: Schüler an beruflichen Schulen in Freiburg nach Trägerschaft, Bildungsgang, Geschlecht und Staatsangehörigkeit von 2005 bis 2011  (Anzahl)"/>
    <hyperlink ref="C89" location="'Tab. D3-1A '!A1" display="Tab. D3-1A: Begonnene und vorzeitig gelöste Ausbildungsverträge nach Ausbildungsbereichen und Geschlecht im Jahr 2011 (Anzahl, %)"/>
    <hyperlink ref="C90" location="'Tab. D3-2A'!A1" display="Tab. D3-2A: Begonnene und vorzeitig gelöste Ausbildungsverträge nach Ausbildungsbereichen und Ausländerstatus im Jahr 2011 (Anzahl, %)"/>
    <hyperlink ref="C91" location="'Tab. D3-3A'!A1" display="Tab. D1-3A: Begonnene und vorzeitig gelöste Ausbildungsverträge in Freiburg i. Br. nach Berufsgruppen und Geschlecht im Jahr 2011 (Anzahl, in %)"/>
    <hyperlink ref="C92" location="'Tab. D3-4A'!A1" display="Tab. D3-4A: Erfolgreiche Abschlüsse an Berufsschulen und Sonderberufsschulen Teilzeit in Freiburg i. Br. 2006 bis 2011 nach Geschlecht und Ausländerstatus (Anzahl; in %)"/>
    <hyperlink ref="C93" location="'Tab. D3-5A'!A1" display="Tab. D3-5A: Erfolgreiche Abschlüsse an Berufskollegs in Freiburg i. Br.nach Geschlecht und Ausländerstatus von  2006 bis 2011 (Anzahl; in %)"/>
    <hyperlink ref="C94" location="'Tab. D3-6A'!A1" display="Tab. D3-6A: Erfolgreiche Abschlüsse an Berufsfachschulen in Freiburg i. Br. nach Geschlecht und Ausländerstatus von 2006 bis 2011 (Anzahl; in %)"/>
    <hyperlink ref="C95" location="'Tab.D3-7A'!A1" display="Tab. D3-7A: Erfolgreiche Abschlüsse an Beruflichen Gymnasien in Freiburg i. Br. nach Geschlecht und Ausländerstatus von 2006 bis 2011 (Anzahl; in %)"/>
    <hyperlink ref="C96" location="'Tab. D3-8A'!A1" display="Tab. D3-8A: Erfolgreiche Abschlüsse an Berufsoberschulen in Freiburg i. Br.  nach Geschlecht und Ausländerstatus von 2006 bis 2011 (Anzahl; in %)"/>
    <hyperlink ref="C97" location="'Tab. D3-9A'!A1" display="Tab. D3-9A: Erfolgreiche Abschlüsse an Berufsschulen Vollzeit  in Freiburg i. Br. nach Geschlecht und Ausländerstatus von 2006 bis 2011 (Anzahl; in %)"/>
    <hyperlink ref="C98" location="'Tab. D3-10A'!A1" display="Tab. D3-10A: Erfolgreiche Abschlüsse in der Berufsvorbereitung in Freiburg i. Br. nach Geschlecht und Ausländerstatus von 2006 bis 2011 (Anzahl; in %)"/>
    <hyperlink ref="C99" location="'Tab. D3-11A'!A1" display="Tab. D3-11A: Erfolgreiche Abschlüsse an  Fachschulen in Freiburg i. Br. nach Geschlecht und Ausländerstatus von 2006 bis 2011 (Anzahl; in %)"/>
    <hyperlink ref="C101" location="'Tab E2-1A'!A1" display="Tab. E2-1A: Studienanfängerinnen und -anfänger im 1. Hochschulsemester an den Hochschulen in der Stadt Freiburg i. Br. im Studienjahr 2011 (Sommersemester 2011 und Wintersemester 2011/12) (Anzahl)"/>
    <hyperlink ref="C103" location="'Tab E3-1A'!A1" display="Tab E3-1A: Studierende an deutschen Hochschulen mit einer Hochschulzugangsberechtigung aus Freiburg i. Br., Wintersemester 2011/2012 (Anzahl)"/>
    <hyperlink ref="C105" location="'Tab. F1-3A'!A1" display="Tab. F1-3A: Kurse/Lehrgänge und Einzelveranstaltungen / Vortragsreihen der VHS Freiburg  im Zeitraum 2005 bis 2012 (Anzahl; in %)"/>
    <hyperlink ref="C106" location="'Tab. F1-4A'!A1" display="Tab. F1-4A: Hauptberufliches Personal der VHS Freiburg e. V. 2011 (Anzahl; in %)"/>
    <hyperlink ref="C107" location="'Tab. F1-5A'!A1" display="Tab. F1-5A: Frauenanteil des Frei-/nebenberufliches Personals der VHS Freiburg e. V. (Anzahl; in %)"/>
    <hyperlink ref="C108" location="'Tab. F1-6A'!A1" display="Tab. F1-6A: Offene Kurse an der VHS Freiburg e. V. 2011 (Anzahl; in %)"/>
    <hyperlink ref="C109" location="'Tab. F1-7A'!A1" display="Tab. F1-7A: Andere Veranstaltungen (Einzelveranstaltungen, Studienfahrten/-reisen) an der VHS Freiburg e. V. 2011 (Anzahl; in %)"/>
    <hyperlink ref="C110" location="'Tab. F1-8A'!A1" display="Tab. F1-8A: Gesamtangebot der VHS Freiburg e. V. 2011 (Anzahl; in %)"/>
    <hyperlink ref="C111" location="'Tab. F1-9A'!A1" display="Tab. F1-9A: Veränderungen bei Kursen an der VHS Freiburg e. V. 2011 (in %)"/>
    <hyperlink ref="C112" location="'Tab. F1-10A'!A1" display="Tab. F1-10A: Veränderungen bei Offenen Kursen an der VHS Freiburg e. V. 2011 (in %)"/>
    <hyperlink ref="C113" location="'Tab. F1-11A'!A1" display="Tab. F1-11A: Veränderungen bei anderen Veranstaltungen (Einzelveranstaltungen, Studienfahrten/-reisen) an der VHS Freiburg e. V. 2011 (in %)"/>
    <hyperlink ref="C114" location="'Tab. F1-12A'!A1" display="Tab. F1-12A: Veränderungen beim Gesamtangebot an der VHS Freiburg e. V. 2011 (in %)"/>
    <hyperlink ref="C115" location="'Tab. F1-13A'!A1" display="Tab. F1-13A: Offene Kurse nach Programmbereichen und Fachgebieten an der VHS Freiburg e. V. 2011 (Anzahl; in %)"/>
    <hyperlink ref="C116" location="'Tab. F1-14A'!A1" display="Tab. F1-14A: Kurse für besondere Adressaten nach Programmbereichen an der VHS Freiburg e. V. 2009 (Anzahl; in %)"/>
    <hyperlink ref="C117" location="'Tab. F1-15A'!A1" display="Tab. F1-15A: Kurse für besondere Adressaten nach Programmbereichen an der VHS Freiburg e. V. 2010 (Anzahl; in %)"/>
    <hyperlink ref="C118" location="'Tab. F1-16A'!A1" display="Tab. F1-16A: Kurse für besondere Adressaten nach Programmbereichen an der VHS Freiburg e. V. 2011 (Anzahl; in %)"/>
    <hyperlink ref="C119" location="'Tab. F1-17A'!A1" display="Tab. F1-17A: Kurse in Zusammenarbeit mit anderen Einrichtungen an der VHS Freiburg e. V. 2011 (Anzahl; in %)"/>
    <hyperlink ref="C120" location="'Tab. F1-18A'!A1" display="Tab. F1-18A: Gesamtangebot nach Art der Veranstaltung an der VHS Freiburg e. V. 2011 (Anzahl; in %)"/>
    <hyperlink ref="C121" location="'Tab. F1-19A'!A1" display="Tab. F1-19A: Teilnehmende nach Geschlecht an der VHS Freiburg e. V. 2011 (Anzahl; in %)"/>
    <hyperlink ref="C122" location="'Tab. F1-20A'!A1" display="Tab. F1-20A: Teilnehmende nach Alter an der VHS Freiburg e. V. 2011 (Anzahl; in %)"/>
    <hyperlink ref="C123" location="'Tab. F1-21A'!A1" display="Tab. F1-21A: Prüfungen an der VHS Freiburg e. V. 2011 (Anzahl; in %)"/>
    <hyperlink ref="C124" location="'Tab. F1-22A'!A1" display="Tab. F1-22A: Ausstellungen an der VHS Freiburg e. V. 2011 (Anzahl; in %)"/>
    <hyperlink ref="C125" location="'Tab. F1-23A'!A1" display="Tab. F1-23A: Studienreisen und Studienfahrten der VHS Freiburg e. V. 2011 (Anzahl; in %)"/>
    <hyperlink ref="C127" location="'Tab F2-3A'!A1" display="Tab. F2-3A: Veränderungen in der beruflichen Weiterbildung April 2012 zu März und April 2013  (Anzahl; in %)"/>
    <hyperlink ref="C128" location="'Tab F2-4A'!A1" display="Tab. F2-4A: Zugang von Teilnehmerinnen und Teilnehmern in die Maßnahme Förderung beruflicher Weiterbildung (FbW) nach dem Schulungsziel DKZ KldB 2010 und dem Alter in der Stadt Freiburg i. Br. (Anzahl)"/>
    <hyperlink ref="C129" location="'Tab F2-5A'!A1" display="Tab. F2-5A: Bestand von Teilnehmerinnen und Teilnehmern in die Maßnahme Förderung beruflicher Weiterbildung nach dem Schulungsziel DKZ KldB 2010 und dem Alter in der Stadt Freiburg i. Br. (in %)"/>
    <hyperlink ref="C130" location="'Tab. F2-6A'!A1" display="Tab. F2-6A: Zugang von Teilnehmerinnen und Teilnehmern in die Maßnahme Förderung beruflicher Weiterbildung nach dem Schulungsziel DKZ KldB 2010 und dem Alter in der Stadt Freiburg i. Br. (Anzahl)"/>
    <hyperlink ref="C131" location="'Tab. F2-7A'!A1" display="Tab. F2-7A: Bestand von Teilnehmerinnen und Teilnehmern in die Maßnahme Förderung beruflicher Weiterbildung nach dem Schulungsziel DKZ KldB 2010 und dem Alter in der Stadt Freiburg i. Br. (in %)"/>
    <hyperlink ref="C132" location="'Tab. F2-8A'!A1" display="Tab. F2-8A: Bestand von Teilnehmerinnen und Teilnehmern in die Maßnahme Förderung beruflicher Weiterbildung nach dem Schulungsziel DKZ KldB 2010 und dem Alter in der Stadt Freiburg i. Br. (in %)"/>
    <hyperlink ref="C133" location="'Tab. F2-9A'!A1" display="Tab. F2-9A: Zugang von Teilnehmerinnen und Teilnehmern in die Maßnahme Förderung beruflicher Weiterbildung nach dem Schulungsziel DKZ KldB 2010 und dem Alter in der Stadt Freiburg i. Br. (Anzahl; in %)"/>
    <hyperlink ref="C134" location="'Tab. F2-10A'!A1" display="Tab. F2-10A: Bestand von Teilnehmerinnen und Teilnehmern in die Maßnahme Förderung beruflicher Weiterbildung nach dem Schulungsziel DKZ KldB 2010 und dem Alter in der Stadt Freiburg i. Br. (Anzahl; in %)"/>
    <hyperlink ref="C135" location="'Tab. F2-11A'!A1" display="Tab. F2-11A: Berufliche Weiterbildung Veränderung von April 12 zu April 13 (Anzahl; in %)"/>
    <hyperlink ref="C136" location="'Tab. F2-12A'!A1" display="Tab. F2-12A: HWK-Kursbelegungen in Freiburg i. Br. im Zeitraum 2005 bis 2012 nach Geschlecht und Altersgruppen (Anzahl)"/>
    <hyperlink ref="C137" location="'Tab F2-13A'!A1" display="Tab. F2-13A: HWK-Kursbelegungen in Freiburg i. Br. im Zeitraum 2005 bis 2012 nach Berufsfeldern (Anzahl)"/>
    <hyperlink ref="C138" location="'Tab F2-14A'!A1" display="Tab. F2-14A: Zugang von Teilnehmern in die Maßnahme Förderung beruflicher Weiterbildung nach dem Schulungsziel DKZ KldB 2010 und dem Alter für die Personengruppe Männer (Anzahl)"/>
    <hyperlink ref="C140" location="'Tab F2-16A'!A1" display="Tab. F2-16A: Bestand von Teilnehmern in die Maßnahmen Förderung der beruflicher Weiterbildung nach dem Schulungsziel DKZ KldB 2010 und dem Alter für die Personengruppe Männer (in %)"/>
    <hyperlink ref="C141" location="'Tab F2-17A'!A1" display="Tab. F2-17A: Bestand von Teilnehmern in die Maßnahmen Förderung der beruflicher Weiterbildung nach dem Schulungsziel DKZ KldB 2010 und dem Alter für die Personengruppe Frauen (in %)"/>
    <hyperlink ref="C139" location="'Tab F2-15A'!A1" display="Tab F2-15A: Zugang von Teilnehmern in die Maßnahme Förderung beruflicher Weiterbildung (FbW) nach dem Schulungsziel DKZ KldB 2010 und dem Alter für die Personengruppe Frauen (Anzahl)"/>
    <hyperlink ref="C143" location="'Tab G1-1A'!A1" display="Tab. G1-1A: Neuanmeldungen und Ausleihe in der Stadtbibliothek Freiburg i. Br. nach Alter in den Jahren 2008 bis 2012 (Anzahl)"/>
    <hyperlink ref="C144" location="'Tab G1-2A'!A1" display="Tab. G1-2A: Kulturelle Einrichtungen in der Stadt Freiburg i. Br. nach Themenbereichen und Stadtteilen (Anzahl)"/>
    <hyperlink ref="C145" location="'Tab G1-3A'!A1" display="Tab. G1-3A: Von der Stadt Freiburg i. Br. geförderte Kultureinrichtungen im Jahr 2012 (aufgelistete Zusammenstellung)"/>
    <hyperlink ref="C50" location="'Tab C1-4A'!A1" display="Tab. C1-4A: Übergangsquoten von Grundschulen auf das Gymnasium, Migrationshintergrund von 6-10 Jährigen und Anteil der Bedarfsgemeinschaften (SGB II) in Freiburg i. Br. im Schuljahr 2012/13 nach Stadtteilen (in %)"/>
    <hyperlink ref="C74" location="'Tab. D1-8A'!A1" display="Tab. D1-8A: Hauptschulabschluss bzw. dem Hauptschulabschluss gleichwertiger Abschluss vor und nach dem BVJ/BEJ mit Jugendberufshilfe in Freiburg i. Br. in den Schuljahren 2003/04 bis 2011/12 (in %)"/>
    <hyperlink ref="C69" location="'Tab C5-3A'!A1" display="Tab. C5-3A: Schwerpunkte der Schulentwicklung der Schulen in Freiburg i. Br. in den Jahren 2010 und 2012 (Anzahl; in %)"/>
    <hyperlink ref="C7" location="'Tab A1-8A'!A1" display="Tab. A1-8A: Altersstruktur und Bevölkerungsfluktuation in den Freiburger Stadtbezirken 2012 bis 2030 (in Jahren; in %)"/>
    <hyperlink ref="C6" location="'Tab A1-7A'!A1" display="Tab. A1-7A: Bevölkerung nach Altersgruppen in den Freiburger Stadtbezirken 2012 bis 2030 (Anzahl; in %)"/>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2" sqref="A2"/>
    </sheetView>
  </sheetViews>
  <sheetFormatPr baseColWidth="10" defaultRowHeight="12.75"/>
  <cols>
    <col min="1" max="1" width="20.125" style="4" customWidth="1"/>
    <col min="2" max="2" width="13.75" style="4" customWidth="1"/>
    <col min="3" max="3" width="14.125" style="4" customWidth="1"/>
    <col min="4" max="256" width="11.25" style="4"/>
    <col min="257" max="257" width="20.125" style="4" customWidth="1"/>
    <col min="258" max="258" width="13.75" style="4" customWidth="1"/>
    <col min="259" max="259" width="14.125" style="4" customWidth="1"/>
    <col min="260" max="512" width="11.25" style="4"/>
    <col min="513" max="513" width="20.125" style="4" customWidth="1"/>
    <col min="514" max="514" width="13.75" style="4" customWidth="1"/>
    <col min="515" max="515" width="14.125" style="4" customWidth="1"/>
    <col min="516" max="768" width="11.25" style="4"/>
    <col min="769" max="769" width="20.125" style="4" customWidth="1"/>
    <col min="770" max="770" width="13.75" style="4" customWidth="1"/>
    <col min="771" max="771" width="14.125" style="4" customWidth="1"/>
    <col min="772" max="1024" width="11.25" style="4"/>
    <col min="1025" max="1025" width="20.125" style="4" customWidth="1"/>
    <col min="1026" max="1026" width="13.75" style="4" customWidth="1"/>
    <col min="1027" max="1027" width="14.125" style="4" customWidth="1"/>
    <col min="1028" max="1280" width="11.25" style="4"/>
    <col min="1281" max="1281" width="20.125" style="4" customWidth="1"/>
    <col min="1282" max="1282" width="13.75" style="4" customWidth="1"/>
    <col min="1283" max="1283" width="14.125" style="4" customWidth="1"/>
    <col min="1284" max="1536" width="11.25" style="4"/>
    <col min="1537" max="1537" width="20.125" style="4" customWidth="1"/>
    <col min="1538" max="1538" width="13.75" style="4" customWidth="1"/>
    <col min="1539" max="1539" width="14.125" style="4" customWidth="1"/>
    <col min="1540" max="1792" width="11.25" style="4"/>
    <col min="1793" max="1793" width="20.125" style="4" customWidth="1"/>
    <col min="1794" max="1794" width="13.75" style="4" customWidth="1"/>
    <col min="1795" max="1795" width="14.125" style="4" customWidth="1"/>
    <col min="1796" max="2048" width="11.25" style="4"/>
    <col min="2049" max="2049" width="20.125" style="4" customWidth="1"/>
    <col min="2050" max="2050" width="13.75" style="4" customWidth="1"/>
    <col min="2051" max="2051" width="14.125" style="4" customWidth="1"/>
    <col min="2052" max="2304" width="11.25" style="4"/>
    <col min="2305" max="2305" width="20.125" style="4" customWidth="1"/>
    <col min="2306" max="2306" width="13.75" style="4" customWidth="1"/>
    <col min="2307" max="2307" width="14.125" style="4" customWidth="1"/>
    <col min="2308" max="2560" width="11.25" style="4"/>
    <col min="2561" max="2561" width="20.125" style="4" customWidth="1"/>
    <col min="2562" max="2562" width="13.75" style="4" customWidth="1"/>
    <col min="2563" max="2563" width="14.125" style="4" customWidth="1"/>
    <col min="2564" max="2816" width="11.25" style="4"/>
    <col min="2817" max="2817" width="20.125" style="4" customWidth="1"/>
    <col min="2818" max="2818" width="13.75" style="4" customWidth="1"/>
    <col min="2819" max="2819" width="14.125" style="4" customWidth="1"/>
    <col min="2820" max="3072" width="11.25" style="4"/>
    <col min="3073" max="3073" width="20.125" style="4" customWidth="1"/>
    <col min="3074" max="3074" width="13.75" style="4" customWidth="1"/>
    <col min="3075" max="3075" width="14.125" style="4" customWidth="1"/>
    <col min="3076" max="3328" width="11.25" style="4"/>
    <col min="3329" max="3329" width="20.125" style="4" customWidth="1"/>
    <col min="3330" max="3330" width="13.75" style="4" customWidth="1"/>
    <col min="3331" max="3331" width="14.125" style="4" customWidth="1"/>
    <col min="3332" max="3584" width="11.25" style="4"/>
    <col min="3585" max="3585" width="20.125" style="4" customWidth="1"/>
    <col min="3586" max="3586" width="13.75" style="4" customWidth="1"/>
    <col min="3587" max="3587" width="14.125" style="4" customWidth="1"/>
    <col min="3588" max="3840" width="11.25" style="4"/>
    <col min="3841" max="3841" width="20.125" style="4" customWidth="1"/>
    <col min="3842" max="3842" width="13.75" style="4" customWidth="1"/>
    <col min="3843" max="3843" width="14.125" style="4" customWidth="1"/>
    <col min="3844" max="4096" width="11.25" style="4"/>
    <col min="4097" max="4097" width="20.125" style="4" customWidth="1"/>
    <col min="4098" max="4098" width="13.75" style="4" customWidth="1"/>
    <col min="4099" max="4099" width="14.125" style="4" customWidth="1"/>
    <col min="4100" max="4352" width="11.25" style="4"/>
    <col min="4353" max="4353" width="20.125" style="4" customWidth="1"/>
    <col min="4354" max="4354" width="13.75" style="4" customWidth="1"/>
    <col min="4355" max="4355" width="14.125" style="4" customWidth="1"/>
    <col min="4356" max="4608" width="11.25" style="4"/>
    <col min="4609" max="4609" width="20.125" style="4" customWidth="1"/>
    <col min="4610" max="4610" width="13.75" style="4" customWidth="1"/>
    <col min="4611" max="4611" width="14.125" style="4" customWidth="1"/>
    <col min="4612" max="4864" width="11.25" style="4"/>
    <col min="4865" max="4865" width="20.125" style="4" customWidth="1"/>
    <col min="4866" max="4866" width="13.75" style="4" customWidth="1"/>
    <col min="4867" max="4867" width="14.125" style="4" customWidth="1"/>
    <col min="4868" max="5120" width="11.25" style="4"/>
    <col min="5121" max="5121" width="20.125" style="4" customWidth="1"/>
    <col min="5122" max="5122" width="13.75" style="4" customWidth="1"/>
    <col min="5123" max="5123" width="14.125" style="4" customWidth="1"/>
    <col min="5124" max="5376" width="11.25" style="4"/>
    <col min="5377" max="5377" width="20.125" style="4" customWidth="1"/>
    <col min="5378" max="5378" width="13.75" style="4" customWidth="1"/>
    <col min="5379" max="5379" width="14.125" style="4" customWidth="1"/>
    <col min="5380" max="5632" width="11.25" style="4"/>
    <col min="5633" max="5633" width="20.125" style="4" customWidth="1"/>
    <col min="5634" max="5634" width="13.75" style="4" customWidth="1"/>
    <col min="5635" max="5635" width="14.125" style="4" customWidth="1"/>
    <col min="5636" max="5888" width="11.25" style="4"/>
    <col min="5889" max="5889" width="20.125" style="4" customWidth="1"/>
    <col min="5890" max="5890" width="13.75" style="4" customWidth="1"/>
    <col min="5891" max="5891" width="14.125" style="4" customWidth="1"/>
    <col min="5892" max="6144" width="11.25" style="4"/>
    <col min="6145" max="6145" width="20.125" style="4" customWidth="1"/>
    <col min="6146" max="6146" width="13.75" style="4" customWidth="1"/>
    <col min="6147" max="6147" width="14.125" style="4" customWidth="1"/>
    <col min="6148" max="6400" width="11.25" style="4"/>
    <col min="6401" max="6401" width="20.125" style="4" customWidth="1"/>
    <col min="6402" max="6402" width="13.75" style="4" customWidth="1"/>
    <col min="6403" max="6403" width="14.125" style="4" customWidth="1"/>
    <col min="6404" max="6656" width="11.25" style="4"/>
    <col min="6657" max="6657" width="20.125" style="4" customWidth="1"/>
    <col min="6658" max="6658" width="13.75" style="4" customWidth="1"/>
    <col min="6659" max="6659" width="14.125" style="4" customWidth="1"/>
    <col min="6660" max="6912" width="11.25" style="4"/>
    <col min="6913" max="6913" width="20.125" style="4" customWidth="1"/>
    <col min="6914" max="6914" width="13.75" style="4" customWidth="1"/>
    <col min="6915" max="6915" width="14.125" style="4" customWidth="1"/>
    <col min="6916" max="7168" width="11.25" style="4"/>
    <col min="7169" max="7169" width="20.125" style="4" customWidth="1"/>
    <col min="7170" max="7170" width="13.75" style="4" customWidth="1"/>
    <col min="7171" max="7171" width="14.125" style="4" customWidth="1"/>
    <col min="7172" max="7424" width="11.25" style="4"/>
    <col min="7425" max="7425" width="20.125" style="4" customWidth="1"/>
    <col min="7426" max="7426" width="13.75" style="4" customWidth="1"/>
    <col min="7427" max="7427" width="14.125" style="4" customWidth="1"/>
    <col min="7428" max="7680" width="11.25" style="4"/>
    <col min="7681" max="7681" width="20.125" style="4" customWidth="1"/>
    <col min="7682" max="7682" width="13.75" style="4" customWidth="1"/>
    <col min="7683" max="7683" width="14.125" style="4" customWidth="1"/>
    <col min="7684" max="7936" width="11.25" style="4"/>
    <col min="7937" max="7937" width="20.125" style="4" customWidth="1"/>
    <col min="7938" max="7938" width="13.75" style="4" customWidth="1"/>
    <col min="7939" max="7939" width="14.125" style="4" customWidth="1"/>
    <col min="7940" max="8192" width="11.25" style="4"/>
    <col min="8193" max="8193" width="20.125" style="4" customWidth="1"/>
    <col min="8194" max="8194" width="13.75" style="4" customWidth="1"/>
    <col min="8195" max="8195" width="14.125" style="4" customWidth="1"/>
    <col min="8196" max="8448" width="11.25" style="4"/>
    <col min="8449" max="8449" width="20.125" style="4" customWidth="1"/>
    <col min="8450" max="8450" width="13.75" style="4" customWidth="1"/>
    <col min="8451" max="8451" width="14.125" style="4" customWidth="1"/>
    <col min="8452" max="8704" width="11.25" style="4"/>
    <col min="8705" max="8705" width="20.125" style="4" customWidth="1"/>
    <col min="8706" max="8706" width="13.75" style="4" customWidth="1"/>
    <col min="8707" max="8707" width="14.125" style="4" customWidth="1"/>
    <col min="8708" max="8960" width="11.25" style="4"/>
    <col min="8961" max="8961" width="20.125" style="4" customWidth="1"/>
    <col min="8962" max="8962" width="13.75" style="4" customWidth="1"/>
    <col min="8963" max="8963" width="14.125" style="4" customWidth="1"/>
    <col min="8964" max="9216" width="11.25" style="4"/>
    <col min="9217" max="9217" width="20.125" style="4" customWidth="1"/>
    <col min="9218" max="9218" width="13.75" style="4" customWidth="1"/>
    <col min="9219" max="9219" width="14.125" style="4" customWidth="1"/>
    <col min="9220" max="9472" width="11.25" style="4"/>
    <col min="9473" max="9473" width="20.125" style="4" customWidth="1"/>
    <col min="9474" max="9474" width="13.75" style="4" customWidth="1"/>
    <col min="9475" max="9475" width="14.125" style="4" customWidth="1"/>
    <col min="9476" max="9728" width="11.25" style="4"/>
    <col min="9729" max="9729" width="20.125" style="4" customWidth="1"/>
    <col min="9730" max="9730" width="13.75" style="4" customWidth="1"/>
    <col min="9731" max="9731" width="14.125" style="4" customWidth="1"/>
    <col min="9732" max="9984" width="11.25" style="4"/>
    <col min="9985" max="9985" width="20.125" style="4" customWidth="1"/>
    <col min="9986" max="9986" width="13.75" style="4" customWidth="1"/>
    <col min="9987" max="9987" width="14.125" style="4" customWidth="1"/>
    <col min="9988" max="10240" width="11.25" style="4"/>
    <col min="10241" max="10241" width="20.125" style="4" customWidth="1"/>
    <col min="10242" max="10242" width="13.75" style="4" customWidth="1"/>
    <col min="10243" max="10243" width="14.125" style="4" customWidth="1"/>
    <col min="10244" max="10496" width="11.25" style="4"/>
    <col min="10497" max="10497" width="20.125" style="4" customWidth="1"/>
    <col min="10498" max="10498" width="13.75" style="4" customWidth="1"/>
    <col min="10499" max="10499" width="14.125" style="4" customWidth="1"/>
    <col min="10500" max="10752" width="11.25" style="4"/>
    <col min="10753" max="10753" width="20.125" style="4" customWidth="1"/>
    <col min="10754" max="10754" width="13.75" style="4" customWidth="1"/>
    <col min="10755" max="10755" width="14.125" style="4" customWidth="1"/>
    <col min="10756" max="11008" width="11.25" style="4"/>
    <col min="11009" max="11009" width="20.125" style="4" customWidth="1"/>
    <col min="11010" max="11010" width="13.75" style="4" customWidth="1"/>
    <col min="11011" max="11011" width="14.125" style="4" customWidth="1"/>
    <col min="11012" max="11264" width="11.25" style="4"/>
    <col min="11265" max="11265" width="20.125" style="4" customWidth="1"/>
    <col min="11266" max="11266" width="13.75" style="4" customWidth="1"/>
    <col min="11267" max="11267" width="14.125" style="4" customWidth="1"/>
    <col min="11268" max="11520" width="11.25" style="4"/>
    <col min="11521" max="11521" width="20.125" style="4" customWidth="1"/>
    <col min="11522" max="11522" width="13.75" style="4" customWidth="1"/>
    <col min="11523" max="11523" width="14.125" style="4" customWidth="1"/>
    <col min="11524" max="11776" width="11.25" style="4"/>
    <col min="11777" max="11777" width="20.125" style="4" customWidth="1"/>
    <col min="11778" max="11778" width="13.75" style="4" customWidth="1"/>
    <col min="11779" max="11779" width="14.125" style="4" customWidth="1"/>
    <col min="11780" max="12032" width="11.25" style="4"/>
    <col min="12033" max="12033" width="20.125" style="4" customWidth="1"/>
    <col min="12034" max="12034" width="13.75" style="4" customWidth="1"/>
    <col min="12035" max="12035" width="14.125" style="4" customWidth="1"/>
    <col min="12036" max="12288" width="11.25" style="4"/>
    <col min="12289" max="12289" width="20.125" style="4" customWidth="1"/>
    <col min="12290" max="12290" width="13.75" style="4" customWidth="1"/>
    <col min="12291" max="12291" width="14.125" style="4" customWidth="1"/>
    <col min="12292" max="12544" width="11.25" style="4"/>
    <col min="12545" max="12545" width="20.125" style="4" customWidth="1"/>
    <col min="12546" max="12546" width="13.75" style="4" customWidth="1"/>
    <col min="12547" max="12547" width="14.125" style="4" customWidth="1"/>
    <col min="12548" max="12800" width="11.25" style="4"/>
    <col min="12801" max="12801" width="20.125" style="4" customWidth="1"/>
    <col min="12802" max="12802" width="13.75" style="4" customWidth="1"/>
    <col min="12803" max="12803" width="14.125" style="4" customWidth="1"/>
    <col min="12804" max="13056" width="11.25" style="4"/>
    <col min="13057" max="13057" width="20.125" style="4" customWidth="1"/>
    <col min="13058" max="13058" width="13.75" style="4" customWidth="1"/>
    <col min="13059" max="13059" width="14.125" style="4" customWidth="1"/>
    <col min="13060" max="13312" width="11.25" style="4"/>
    <col min="13313" max="13313" width="20.125" style="4" customWidth="1"/>
    <col min="13314" max="13314" width="13.75" style="4" customWidth="1"/>
    <col min="13315" max="13315" width="14.125" style="4" customWidth="1"/>
    <col min="13316" max="13568" width="11.25" style="4"/>
    <col min="13569" max="13569" width="20.125" style="4" customWidth="1"/>
    <col min="13570" max="13570" width="13.75" style="4" customWidth="1"/>
    <col min="13571" max="13571" width="14.125" style="4" customWidth="1"/>
    <col min="13572" max="13824" width="11.25" style="4"/>
    <col min="13825" max="13825" width="20.125" style="4" customWidth="1"/>
    <col min="13826" max="13826" width="13.75" style="4" customWidth="1"/>
    <col min="13827" max="13827" width="14.125" style="4" customWidth="1"/>
    <col min="13828" max="14080" width="11.25" style="4"/>
    <col min="14081" max="14081" width="20.125" style="4" customWidth="1"/>
    <col min="14082" max="14082" width="13.75" style="4" customWidth="1"/>
    <col min="14083" max="14083" width="14.125" style="4" customWidth="1"/>
    <col min="14084" max="14336" width="11.25" style="4"/>
    <col min="14337" max="14337" width="20.125" style="4" customWidth="1"/>
    <col min="14338" max="14338" width="13.75" style="4" customWidth="1"/>
    <col min="14339" max="14339" width="14.125" style="4" customWidth="1"/>
    <col min="14340" max="14592" width="11.25" style="4"/>
    <col min="14593" max="14593" width="20.125" style="4" customWidth="1"/>
    <col min="14594" max="14594" width="13.75" style="4" customWidth="1"/>
    <col min="14595" max="14595" width="14.125" style="4" customWidth="1"/>
    <col min="14596" max="14848" width="11.25" style="4"/>
    <col min="14849" max="14849" width="20.125" style="4" customWidth="1"/>
    <col min="14850" max="14850" width="13.75" style="4" customWidth="1"/>
    <col min="14851" max="14851" width="14.125" style="4" customWidth="1"/>
    <col min="14852" max="15104" width="11.25" style="4"/>
    <col min="15105" max="15105" width="20.125" style="4" customWidth="1"/>
    <col min="15106" max="15106" width="13.75" style="4" customWidth="1"/>
    <col min="15107" max="15107" width="14.125" style="4" customWidth="1"/>
    <col min="15108" max="15360" width="11.25" style="4"/>
    <col min="15361" max="15361" width="20.125" style="4" customWidth="1"/>
    <col min="15362" max="15362" width="13.75" style="4" customWidth="1"/>
    <col min="15363" max="15363" width="14.125" style="4" customWidth="1"/>
    <col min="15364" max="15616" width="11.25" style="4"/>
    <col min="15617" max="15617" width="20.125" style="4" customWidth="1"/>
    <col min="15618" max="15618" width="13.75" style="4" customWidth="1"/>
    <col min="15619" max="15619" width="14.125" style="4" customWidth="1"/>
    <col min="15620" max="15872" width="11.25" style="4"/>
    <col min="15873" max="15873" width="20.125" style="4" customWidth="1"/>
    <col min="15874" max="15874" width="13.75" style="4" customWidth="1"/>
    <col min="15875" max="15875" width="14.125" style="4" customWidth="1"/>
    <col min="15876" max="16128" width="11.25" style="4"/>
    <col min="16129" max="16129" width="20.125" style="4" customWidth="1"/>
    <col min="16130" max="16130" width="13.75" style="4" customWidth="1"/>
    <col min="16131" max="16131" width="14.125" style="4" customWidth="1"/>
    <col min="16132" max="16384" width="11.25" style="4"/>
  </cols>
  <sheetData>
    <row r="1" spans="1:3" ht="27.6" customHeight="1">
      <c r="A1" s="991" t="s">
        <v>2371</v>
      </c>
      <c r="B1" s="991"/>
      <c r="C1" s="991"/>
    </row>
    <row r="2" spans="1:3" ht="25.5">
      <c r="A2" s="43" t="s">
        <v>231</v>
      </c>
      <c r="B2" s="44" t="s">
        <v>232</v>
      </c>
      <c r="C2" s="44" t="s">
        <v>233</v>
      </c>
    </row>
    <row r="3" spans="1:3">
      <c r="A3" s="7" t="s">
        <v>234</v>
      </c>
      <c r="B3" s="46">
        <v>227</v>
      </c>
      <c r="C3" s="46">
        <v>9</v>
      </c>
    </row>
    <row r="4" spans="1:3">
      <c r="A4" s="7" t="s">
        <v>10</v>
      </c>
      <c r="B4" s="46">
        <v>23</v>
      </c>
      <c r="C4" s="46">
        <v>3</v>
      </c>
    </row>
    <row r="5" spans="1:3">
      <c r="A5" s="7" t="s">
        <v>235</v>
      </c>
      <c r="B5" s="46">
        <v>30</v>
      </c>
      <c r="C5" s="46">
        <v>1</v>
      </c>
    </row>
    <row r="6" spans="1:3">
      <c r="A6" s="7" t="s">
        <v>236</v>
      </c>
      <c r="B6" s="46">
        <v>23</v>
      </c>
      <c r="C6" s="46" t="s">
        <v>218</v>
      </c>
    </row>
    <row r="7" spans="1:3">
      <c r="A7" s="7" t="s">
        <v>237</v>
      </c>
      <c r="B7" s="46">
        <v>31</v>
      </c>
      <c r="C7" s="46">
        <v>1</v>
      </c>
    </row>
    <row r="8" spans="1:3">
      <c r="A8" s="7" t="s">
        <v>238</v>
      </c>
      <c r="B8" s="46">
        <v>52</v>
      </c>
      <c r="C8" s="46">
        <v>2</v>
      </c>
    </row>
    <row r="9" spans="1:3">
      <c r="A9" s="7" t="s">
        <v>239</v>
      </c>
      <c r="B9" s="46">
        <v>61</v>
      </c>
      <c r="C9" s="46">
        <v>2</v>
      </c>
    </row>
    <row r="10" spans="1:3">
      <c r="A10" s="7" t="s">
        <v>240</v>
      </c>
      <c r="B10" s="46">
        <v>67</v>
      </c>
      <c r="C10" s="46">
        <v>4</v>
      </c>
    </row>
    <row r="11" spans="1:3">
      <c r="A11" s="7" t="s">
        <v>241</v>
      </c>
      <c r="B11" s="46">
        <v>71</v>
      </c>
      <c r="C11" s="46">
        <v>5</v>
      </c>
    </row>
    <row r="12" spans="1:3">
      <c r="A12" s="7" t="s">
        <v>242</v>
      </c>
      <c r="B12" s="46">
        <v>40</v>
      </c>
      <c r="C12" s="46">
        <v>1</v>
      </c>
    </row>
    <row r="13" spans="1:3">
      <c r="A13" s="7" t="s">
        <v>243</v>
      </c>
      <c r="B13" s="46">
        <v>24</v>
      </c>
      <c r="C13" s="46">
        <v>1</v>
      </c>
    </row>
    <row r="14" spans="1:3">
      <c r="A14" s="7" t="s">
        <v>244</v>
      </c>
      <c r="B14" s="46">
        <v>16</v>
      </c>
      <c r="C14" s="46" t="s">
        <v>218</v>
      </c>
    </row>
    <row r="15" spans="1:3">
      <c r="A15" s="7" t="s">
        <v>245</v>
      </c>
      <c r="B15" s="46">
        <v>8</v>
      </c>
      <c r="C15" s="46">
        <v>1</v>
      </c>
    </row>
    <row r="16" spans="1:3">
      <c r="A16" s="7" t="s">
        <v>246</v>
      </c>
      <c r="B16" s="46">
        <v>3</v>
      </c>
      <c r="C16" s="46" t="s">
        <v>218</v>
      </c>
    </row>
    <row r="17" spans="1:3">
      <c r="A17" s="7" t="s">
        <v>247</v>
      </c>
      <c r="B17" s="46" t="s">
        <v>218</v>
      </c>
      <c r="C17" s="46">
        <v>2</v>
      </c>
    </row>
    <row r="18" spans="1:3">
      <c r="A18" s="7" t="s">
        <v>248</v>
      </c>
      <c r="B18" s="46">
        <v>2</v>
      </c>
      <c r="C18" s="46" t="s">
        <v>218</v>
      </c>
    </row>
    <row r="19" spans="1:3">
      <c r="A19" s="7" t="s">
        <v>249</v>
      </c>
      <c r="B19" s="46" t="s">
        <v>218</v>
      </c>
      <c r="C19" s="46" t="s">
        <v>218</v>
      </c>
    </row>
    <row r="20" spans="1:3">
      <c r="A20" s="7" t="s">
        <v>250</v>
      </c>
      <c r="B20" s="46">
        <v>1</v>
      </c>
      <c r="C20" s="46" t="s">
        <v>218</v>
      </c>
    </row>
    <row r="21" spans="1:3">
      <c r="A21" s="7" t="s">
        <v>251</v>
      </c>
      <c r="B21" s="46" t="s">
        <v>218</v>
      </c>
      <c r="C21" s="46" t="s">
        <v>218</v>
      </c>
    </row>
    <row r="22" spans="1:3">
      <c r="A22" s="7" t="s">
        <v>17</v>
      </c>
      <c r="B22" s="46">
        <f>SUM(B3:B21)</f>
        <v>679</v>
      </c>
      <c r="C22" s="46">
        <f>SUM(C3:D21)</f>
        <v>32</v>
      </c>
    </row>
    <row r="23" spans="1:3" ht="26.45" customHeight="1">
      <c r="A23" s="990" t="s">
        <v>259</v>
      </c>
      <c r="B23" s="990"/>
      <c r="C23" s="990"/>
    </row>
    <row r="24" spans="1:3" ht="13.9" customHeight="1">
      <c r="B24" s="83"/>
      <c r="C24" s="83"/>
    </row>
    <row r="25" spans="1:3">
      <c r="A25" s="83"/>
      <c r="B25" s="83"/>
      <c r="C25" s="83"/>
    </row>
  </sheetData>
  <customSheetViews>
    <customSheetView guid="{9CA68ABA-C7BA-4E64-96EE-1D97745C1F44}">
      <selection sqref="A1:C2"/>
      <pageMargins left="0.78740157499999996" right="0.78740157499999996" top="0.984251969" bottom="0.984251969" header="0.4921259845" footer="0.4921259845"/>
      <pageSetup paperSize="9" orientation="portrait" r:id="rId1"/>
      <headerFooter alignWithMargins="0"/>
    </customSheetView>
  </customSheetViews>
  <mergeCells count="2">
    <mergeCell ref="A23:C23"/>
    <mergeCell ref="A1:C1"/>
  </mergeCells>
  <pageMargins left="0.78740157499999996" right="0.78740157499999996" top="0.984251969" bottom="0.984251969" header="0.4921259845" footer="0.4921259845"/>
  <pageSetup paperSize="9" orientation="portrait" r:id="rId2"/>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Normal="100" zoomScaleSheetLayoutView="100" workbookViewId="0">
      <selection sqref="A1:J1"/>
    </sheetView>
  </sheetViews>
  <sheetFormatPr baseColWidth="10" defaultRowHeight="15"/>
  <cols>
    <col min="1" max="1" width="4.125" style="724" customWidth="1"/>
    <col min="2" max="2" width="32.25" style="724" customWidth="1"/>
    <col min="3" max="3" width="8.75" style="724" customWidth="1"/>
    <col min="4" max="4" width="9" style="724" customWidth="1"/>
    <col min="5" max="6" width="9.875" style="724" customWidth="1"/>
    <col min="7" max="7" width="10.125" style="724" customWidth="1"/>
    <col min="8" max="8" width="9.875" style="724" customWidth="1"/>
    <col min="9" max="256" width="11.25" style="724"/>
    <col min="257" max="257" width="4.125" style="724" customWidth="1"/>
    <col min="258" max="258" width="32.25" style="724" customWidth="1"/>
    <col min="259" max="260" width="7.75" style="724" customWidth="1"/>
    <col min="261" max="261" width="8.625" style="724" customWidth="1"/>
    <col min="262" max="262" width="7.75" style="724" customWidth="1"/>
    <col min="263" max="263" width="8.75" style="724" customWidth="1"/>
    <col min="264" max="264" width="8.375" style="724" customWidth="1"/>
    <col min="265" max="512" width="11.25" style="724"/>
    <col min="513" max="513" width="4.125" style="724" customWidth="1"/>
    <col min="514" max="514" width="32.25" style="724" customWidth="1"/>
    <col min="515" max="516" width="7.75" style="724" customWidth="1"/>
    <col min="517" max="517" width="8.625" style="724" customWidth="1"/>
    <col min="518" max="518" width="7.75" style="724" customWidth="1"/>
    <col min="519" max="519" width="8.75" style="724" customWidth="1"/>
    <col min="520" max="520" width="8.375" style="724" customWidth="1"/>
    <col min="521" max="768" width="11.25" style="724"/>
    <col min="769" max="769" width="4.125" style="724" customWidth="1"/>
    <col min="770" max="770" width="32.25" style="724" customWidth="1"/>
    <col min="771" max="772" width="7.75" style="724" customWidth="1"/>
    <col min="773" max="773" width="8.625" style="724" customWidth="1"/>
    <col min="774" max="774" width="7.75" style="724" customWidth="1"/>
    <col min="775" max="775" width="8.75" style="724" customWidth="1"/>
    <col min="776" max="776" width="8.375" style="724" customWidth="1"/>
    <col min="777" max="1024" width="11.25" style="724"/>
    <col min="1025" max="1025" width="4.125" style="724" customWidth="1"/>
    <col min="1026" max="1026" width="32.25" style="724" customWidth="1"/>
    <col min="1027" max="1028" width="7.75" style="724" customWidth="1"/>
    <col min="1029" max="1029" width="8.625" style="724" customWidth="1"/>
    <col min="1030" max="1030" width="7.75" style="724" customWidth="1"/>
    <col min="1031" max="1031" width="8.75" style="724" customWidth="1"/>
    <col min="1032" max="1032" width="8.375" style="724" customWidth="1"/>
    <col min="1033" max="1280" width="11.25" style="724"/>
    <col min="1281" max="1281" width="4.125" style="724" customWidth="1"/>
    <col min="1282" max="1282" width="32.25" style="724" customWidth="1"/>
    <col min="1283" max="1284" width="7.75" style="724" customWidth="1"/>
    <col min="1285" max="1285" width="8.625" style="724" customWidth="1"/>
    <col min="1286" max="1286" width="7.75" style="724" customWidth="1"/>
    <col min="1287" max="1287" width="8.75" style="724" customWidth="1"/>
    <col min="1288" max="1288" width="8.375" style="724" customWidth="1"/>
    <col min="1289" max="1536" width="11.25" style="724"/>
    <col min="1537" max="1537" width="4.125" style="724" customWidth="1"/>
    <col min="1538" max="1538" width="32.25" style="724" customWidth="1"/>
    <col min="1539" max="1540" width="7.75" style="724" customWidth="1"/>
    <col min="1541" max="1541" width="8.625" style="724" customWidth="1"/>
    <col min="1542" max="1542" width="7.75" style="724" customWidth="1"/>
    <col min="1543" max="1543" width="8.75" style="724" customWidth="1"/>
    <col min="1544" max="1544" width="8.375" style="724" customWidth="1"/>
    <col min="1545" max="1792" width="11.25" style="724"/>
    <col min="1793" max="1793" width="4.125" style="724" customWidth="1"/>
    <col min="1794" max="1794" width="32.25" style="724" customWidth="1"/>
    <col min="1795" max="1796" width="7.75" style="724" customWidth="1"/>
    <col min="1797" max="1797" width="8.625" style="724" customWidth="1"/>
    <col min="1798" max="1798" width="7.75" style="724" customWidth="1"/>
    <col min="1799" max="1799" width="8.75" style="724" customWidth="1"/>
    <col min="1800" max="1800" width="8.375" style="724" customWidth="1"/>
    <col min="1801" max="2048" width="11.25" style="724"/>
    <col min="2049" max="2049" width="4.125" style="724" customWidth="1"/>
    <col min="2050" max="2050" width="32.25" style="724" customWidth="1"/>
    <col min="2051" max="2052" width="7.75" style="724" customWidth="1"/>
    <col min="2053" max="2053" width="8.625" style="724" customWidth="1"/>
    <col min="2054" max="2054" width="7.75" style="724" customWidth="1"/>
    <col min="2055" max="2055" width="8.75" style="724" customWidth="1"/>
    <col min="2056" max="2056" width="8.375" style="724" customWidth="1"/>
    <col min="2057" max="2304" width="11.25" style="724"/>
    <col min="2305" max="2305" width="4.125" style="724" customWidth="1"/>
    <col min="2306" max="2306" width="32.25" style="724" customWidth="1"/>
    <col min="2307" max="2308" width="7.75" style="724" customWidth="1"/>
    <col min="2309" max="2309" width="8.625" style="724" customWidth="1"/>
    <col min="2310" max="2310" width="7.75" style="724" customWidth="1"/>
    <col min="2311" max="2311" width="8.75" style="724" customWidth="1"/>
    <col min="2312" max="2312" width="8.375" style="724" customWidth="1"/>
    <col min="2313" max="2560" width="11.25" style="724"/>
    <col min="2561" max="2561" width="4.125" style="724" customWidth="1"/>
    <col min="2562" max="2562" width="32.25" style="724" customWidth="1"/>
    <col min="2563" max="2564" width="7.75" style="724" customWidth="1"/>
    <col min="2565" max="2565" width="8.625" style="724" customWidth="1"/>
    <col min="2566" max="2566" width="7.75" style="724" customWidth="1"/>
    <col min="2567" max="2567" width="8.75" style="724" customWidth="1"/>
    <col min="2568" max="2568" width="8.375" style="724" customWidth="1"/>
    <col min="2569" max="2816" width="11.25" style="724"/>
    <col min="2817" max="2817" width="4.125" style="724" customWidth="1"/>
    <col min="2818" max="2818" width="32.25" style="724" customWidth="1"/>
    <col min="2819" max="2820" width="7.75" style="724" customWidth="1"/>
    <col min="2821" max="2821" width="8.625" style="724" customWidth="1"/>
    <col min="2822" max="2822" width="7.75" style="724" customWidth="1"/>
    <col min="2823" max="2823" width="8.75" style="724" customWidth="1"/>
    <col min="2824" max="2824" width="8.375" style="724" customWidth="1"/>
    <col min="2825" max="3072" width="11.25" style="724"/>
    <col min="3073" max="3073" width="4.125" style="724" customWidth="1"/>
    <col min="3074" max="3074" width="32.25" style="724" customWidth="1"/>
    <col min="3075" max="3076" width="7.75" style="724" customWidth="1"/>
    <col min="3077" max="3077" width="8.625" style="724" customWidth="1"/>
    <col min="3078" max="3078" width="7.75" style="724" customWidth="1"/>
    <col min="3079" max="3079" width="8.75" style="724" customWidth="1"/>
    <col min="3080" max="3080" width="8.375" style="724" customWidth="1"/>
    <col min="3081" max="3328" width="11.25" style="724"/>
    <col min="3329" max="3329" width="4.125" style="724" customWidth="1"/>
    <col min="3330" max="3330" width="32.25" style="724" customWidth="1"/>
    <col min="3331" max="3332" width="7.75" style="724" customWidth="1"/>
    <col min="3333" max="3333" width="8.625" style="724" customWidth="1"/>
    <col min="3334" max="3334" width="7.75" style="724" customWidth="1"/>
    <col min="3335" max="3335" width="8.75" style="724" customWidth="1"/>
    <col min="3336" max="3336" width="8.375" style="724" customWidth="1"/>
    <col min="3337" max="3584" width="11.25" style="724"/>
    <col min="3585" max="3585" width="4.125" style="724" customWidth="1"/>
    <col min="3586" max="3586" width="32.25" style="724" customWidth="1"/>
    <col min="3587" max="3588" width="7.75" style="724" customWidth="1"/>
    <col min="3589" max="3589" width="8.625" style="724" customWidth="1"/>
    <col min="3590" max="3590" width="7.75" style="724" customWidth="1"/>
    <col min="3591" max="3591" width="8.75" style="724" customWidth="1"/>
    <col min="3592" max="3592" width="8.375" style="724" customWidth="1"/>
    <col min="3593" max="3840" width="11.25" style="724"/>
    <col min="3841" max="3841" width="4.125" style="724" customWidth="1"/>
    <col min="3842" max="3842" width="32.25" style="724" customWidth="1"/>
    <col min="3843" max="3844" width="7.75" style="724" customWidth="1"/>
    <col min="3845" max="3845" width="8.625" style="724" customWidth="1"/>
    <col min="3846" max="3846" width="7.75" style="724" customWidth="1"/>
    <col min="3847" max="3847" width="8.75" style="724" customWidth="1"/>
    <col min="3848" max="3848" width="8.375" style="724" customWidth="1"/>
    <col min="3849" max="4096" width="11.25" style="724"/>
    <col min="4097" max="4097" width="4.125" style="724" customWidth="1"/>
    <col min="4098" max="4098" width="32.25" style="724" customWidth="1"/>
    <col min="4099" max="4100" width="7.75" style="724" customWidth="1"/>
    <col min="4101" max="4101" width="8.625" style="724" customWidth="1"/>
    <col min="4102" max="4102" width="7.75" style="724" customWidth="1"/>
    <col min="4103" max="4103" width="8.75" style="724" customWidth="1"/>
    <col min="4104" max="4104" width="8.375" style="724" customWidth="1"/>
    <col min="4105" max="4352" width="11.25" style="724"/>
    <col min="4353" max="4353" width="4.125" style="724" customWidth="1"/>
    <col min="4354" max="4354" width="32.25" style="724" customWidth="1"/>
    <col min="4355" max="4356" width="7.75" style="724" customWidth="1"/>
    <col min="4357" max="4357" width="8.625" style="724" customWidth="1"/>
    <col min="4358" max="4358" width="7.75" style="724" customWidth="1"/>
    <col min="4359" max="4359" width="8.75" style="724" customWidth="1"/>
    <col min="4360" max="4360" width="8.375" style="724" customWidth="1"/>
    <col min="4361" max="4608" width="11.25" style="724"/>
    <col min="4609" max="4609" width="4.125" style="724" customWidth="1"/>
    <col min="4610" max="4610" width="32.25" style="724" customWidth="1"/>
    <col min="4611" max="4612" width="7.75" style="724" customWidth="1"/>
    <col min="4613" max="4613" width="8.625" style="724" customWidth="1"/>
    <col min="4614" max="4614" width="7.75" style="724" customWidth="1"/>
    <col min="4615" max="4615" width="8.75" style="724" customWidth="1"/>
    <col min="4616" max="4616" width="8.375" style="724" customWidth="1"/>
    <col min="4617" max="4864" width="11.25" style="724"/>
    <col min="4865" max="4865" width="4.125" style="724" customWidth="1"/>
    <col min="4866" max="4866" width="32.25" style="724" customWidth="1"/>
    <col min="4867" max="4868" width="7.75" style="724" customWidth="1"/>
    <col min="4869" max="4869" width="8.625" style="724" customWidth="1"/>
    <col min="4870" max="4870" width="7.75" style="724" customWidth="1"/>
    <col min="4871" max="4871" width="8.75" style="724" customWidth="1"/>
    <col min="4872" max="4872" width="8.375" style="724" customWidth="1"/>
    <col min="4873" max="5120" width="11.25" style="724"/>
    <col min="5121" max="5121" width="4.125" style="724" customWidth="1"/>
    <col min="5122" max="5122" width="32.25" style="724" customWidth="1"/>
    <col min="5123" max="5124" width="7.75" style="724" customWidth="1"/>
    <col min="5125" max="5125" width="8.625" style="724" customWidth="1"/>
    <col min="5126" max="5126" width="7.75" style="724" customWidth="1"/>
    <col min="5127" max="5127" width="8.75" style="724" customWidth="1"/>
    <col min="5128" max="5128" width="8.375" style="724" customWidth="1"/>
    <col min="5129" max="5376" width="11.25" style="724"/>
    <col min="5377" max="5377" width="4.125" style="724" customWidth="1"/>
    <col min="5378" max="5378" width="32.25" style="724" customWidth="1"/>
    <col min="5379" max="5380" width="7.75" style="724" customWidth="1"/>
    <col min="5381" max="5381" width="8.625" style="724" customWidth="1"/>
    <col min="5382" max="5382" width="7.75" style="724" customWidth="1"/>
    <col min="5383" max="5383" width="8.75" style="724" customWidth="1"/>
    <col min="5384" max="5384" width="8.375" style="724" customWidth="1"/>
    <col min="5385" max="5632" width="11.25" style="724"/>
    <col min="5633" max="5633" width="4.125" style="724" customWidth="1"/>
    <col min="5634" max="5634" width="32.25" style="724" customWidth="1"/>
    <col min="5635" max="5636" width="7.75" style="724" customWidth="1"/>
    <col min="5637" max="5637" width="8.625" style="724" customWidth="1"/>
    <col min="5638" max="5638" width="7.75" style="724" customWidth="1"/>
    <col min="5639" max="5639" width="8.75" style="724" customWidth="1"/>
    <col min="5640" max="5640" width="8.375" style="724" customWidth="1"/>
    <col min="5641" max="5888" width="11.25" style="724"/>
    <col min="5889" max="5889" width="4.125" style="724" customWidth="1"/>
    <col min="5890" max="5890" width="32.25" style="724" customWidth="1"/>
    <col min="5891" max="5892" width="7.75" style="724" customWidth="1"/>
    <col min="5893" max="5893" width="8.625" style="724" customWidth="1"/>
    <col min="5894" max="5894" width="7.75" style="724" customWidth="1"/>
    <col min="5895" max="5895" width="8.75" style="724" customWidth="1"/>
    <col min="5896" max="5896" width="8.375" style="724" customWidth="1"/>
    <col min="5897" max="6144" width="11.25" style="724"/>
    <col min="6145" max="6145" width="4.125" style="724" customWidth="1"/>
    <col min="6146" max="6146" width="32.25" style="724" customWidth="1"/>
    <col min="6147" max="6148" width="7.75" style="724" customWidth="1"/>
    <col min="6149" max="6149" width="8.625" style="724" customWidth="1"/>
    <col min="6150" max="6150" width="7.75" style="724" customWidth="1"/>
    <col min="6151" max="6151" width="8.75" style="724" customWidth="1"/>
    <col min="6152" max="6152" width="8.375" style="724" customWidth="1"/>
    <col min="6153" max="6400" width="11.25" style="724"/>
    <col min="6401" max="6401" width="4.125" style="724" customWidth="1"/>
    <col min="6402" max="6402" width="32.25" style="724" customWidth="1"/>
    <col min="6403" max="6404" width="7.75" style="724" customWidth="1"/>
    <col min="6405" max="6405" width="8.625" style="724" customWidth="1"/>
    <col min="6406" max="6406" width="7.75" style="724" customWidth="1"/>
    <col min="6407" max="6407" width="8.75" style="724" customWidth="1"/>
    <col min="6408" max="6408" width="8.375" style="724" customWidth="1"/>
    <col min="6409" max="6656" width="11.25" style="724"/>
    <col min="6657" max="6657" width="4.125" style="724" customWidth="1"/>
    <col min="6658" max="6658" width="32.25" style="724" customWidth="1"/>
    <col min="6659" max="6660" width="7.75" style="724" customWidth="1"/>
    <col min="6661" max="6661" width="8.625" style="724" customWidth="1"/>
    <col min="6662" max="6662" width="7.75" style="724" customWidth="1"/>
    <col min="6663" max="6663" width="8.75" style="724" customWidth="1"/>
    <col min="6664" max="6664" width="8.375" style="724" customWidth="1"/>
    <col min="6665" max="6912" width="11.25" style="724"/>
    <col min="6913" max="6913" width="4.125" style="724" customWidth="1"/>
    <col min="6914" max="6914" width="32.25" style="724" customWidth="1"/>
    <col min="6915" max="6916" width="7.75" style="724" customWidth="1"/>
    <col min="6917" max="6917" width="8.625" style="724" customWidth="1"/>
    <col min="6918" max="6918" width="7.75" style="724" customWidth="1"/>
    <col min="6919" max="6919" width="8.75" style="724" customWidth="1"/>
    <col min="6920" max="6920" width="8.375" style="724" customWidth="1"/>
    <col min="6921" max="7168" width="11.25" style="724"/>
    <col min="7169" max="7169" width="4.125" style="724" customWidth="1"/>
    <col min="7170" max="7170" width="32.25" style="724" customWidth="1"/>
    <col min="7171" max="7172" width="7.75" style="724" customWidth="1"/>
    <col min="7173" max="7173" width="8.625" style="724" customWidth="1"/>
    <col min="7174" max="7174" width="7.75" style="724" customWidth="1"/>
    <col min="7175" max="7175" width="8.75" style="724" customWidth="1"/>
    <col min="7176" max="7176" width="8.375" style="724" customWidth="1"/>
    <col min="7177" max="7424" width="11.25" style="724"/>
    <col min="7425" max="7425" width="4.125" style="724" customWidth="1"/>
    <col min="7426" max="7426" width="32.25" style="724" customWidth="1"/>
    <col min="7427" max="7428" width="7.75" style="724" customWidth="1"/>
    <col min="7429" max="7429" width="8.625" style="724" customWidth="1"/>
    <col min="7430" max="7430" width="7.75" style="724" customWidth="1"/>
    <col min="7431" max="7431" width="8.75" style="724" customWidth="1"/>
    <col min="7432" max="7432" width="8.375" style="724" customWidth="1"/>
    <col min="7433" max="7680" width="11.25" style="724"/>
    <col min="7681" max="7681" width="4.125" style="724" customWidth="1"/>
    <col min="7682" max="7682" width="32.25" style="724" customWidth="1"/>
    <col min="7683" max="7684" width="7.75" style="724" customWidth="1"/>
    <col min="7685" max="7685" width="8.625" style="724" customWidth="1"/>
    <col min="7686" max="7686" width="7.75" style="724" customWidth="1"/>
    <col min="7687" max="7687" width="8.75" style="724" customWidth="1"/>
    <col min="7688" max="7688" width="8.375" style="724" customWidth="1"/>
    <col min="7689" max="7936" width="11.25" style="724"/>
    <col min="7937" max="7937" width="4.125" style="724" customWidth="1"/>
    <col min="7938" max="7938" width="32.25" style="724" customWidth="1"/>
    <col min="7939" max="7940" width="7.75" style="724" customWidth="1"/>
    <col min="7941" max="7941" width="8.625" style="724" customWidth="1"/>
    <col min="7942" max="7942" width="7.75" style="724" customWidth="1"/>
    <col min="7943" max="7943" width="8.75" style="724" customWidth="1"/>
    <col min="7944" max="7944" width="8.375" style="724" customWidth="1"/>
    <col min="7945" max="8192" width="11.25" style="724"/>
    <col min="8193" max="8193" width="4.125" style="724" customWidth="1"/>
    <col min="8194" max="8194" width="32.25" style="724" customWidth="1"/>
    <col min="8195" max="8196" width="7.75" style="724" customWidth="1"/>
    <col min="8197" max="8197" width="8.625" style="724" customWidth="1"/>
    <col min="8198" max="8198" width="7.75" style="724" customWidth="1"/>
    <col min="8199" max="8199" width="8.75" style="724" customWidth="1"/>
    <col min="8200" max="8200" width="8.375" style="724" customWidth="1"/>
    <col min="8201" max="8448" width="11.25" style="724"/>
    <col min="8449" max="8449" width="4.125" style="724" customWidth="1"/>
    <col min="8450" max="8450" width="32.25" style="724" customWidth="1"/>
    <col min="8451" max="8452" width="7.75" style="724" customWidth="1"/>
    <col min="8453" max="8453" width="8.625" style="724" customWidth="1"/>
    <col min="8454" max="8454" width="7.75" style="724" customWidth="1"/>
    <col min="8455" max="8455" width="8.75" style="724" customWidth="1"/>
    <col min="8456" max="8456" width="8.375" style="724" customWidth="1"/>
    <col min="8457" max="8704" width="11.25" style="724"/>
    <col min="8705" max="8705" width="4.125" style="724" customWidth="1"/>
    <col min="8706" max="8706" width="32.25" style="724" customWidth="1"/>
    <col min="8707" max="8708" width="7.75" style="724" customWidth="1"/>
    <col min="8709" max="8709" width="8.625" style="724" customWidth="1"/>
    <col min="8710" max="8710" width="7.75" style="724" customWidth="1"/>
    <col min="8711" max="8711" width="8.75" style="724" customWidth="1"/>
    <col min="8712" max="8712" width="8.375" style="724" customWidth="1"/>
    <col min="8713" max="8960" width="11.25" style="724"/>
    <col min="8961" max="8961" width="4.125" style="724" customWidth="1"/>
    <col min="8962" max="8962" width="32.25" style="724" customWidth="1"/>
    <col min="8963" max="8964" width="7.75" style="724" customWidth="1"/>
    <col min="8965" max="8965" width="8.625" style="724" customWidth="1"/>
    <col min="8966" max="8966" width="7.75" style="724" customWidth="1"/>
    <col min="8967" max="8967" width="8.75" style="724" customWidth="1"/>
    <col min="8968" max="8968" width="8.375" style="724" customWidth="1"/>
    <col min="8969" max="9216" width="11.25" style="724"/>
    <col min="9217" max="9217" width="4.125" style="724" customWidth="1"/>
    <col min="9218" max="9218" width="32.25" style="724" customWidth="1"/>
    <col min="9219" max="9220" width="7.75" style="724" customWidth="1"/>
    <col min="9221" max="9221" width="8.625" style="724" customWidth="1"/>
    <col min="9222" max="9222" width="7.75" style="724" customWidth="1"/>
    <col min="9223" max="9223" width="8.75" style="724" customWidth="1"/>
    <col min="9224" max="9224" width="8.375" style="724" customWidth="1"/>
    <col min="9225" max="9472" width="11.25" style="724"/>
    <col min="9473" max="9473" width="4.125" style="724" customWidth="1"/>
    <col min="9474" max="9474" width="32.25" style="724" customWidth="1"/>
    <col min="9475" max="9476" width="7.75" style="724" customWidth="1"/>
    <col min="9477" max="9477" width="8.625" style="724" customWidth="1"/>
    <col min="9478" max="9478" width="7.75" style="724" customWidth="1"/>
    <col min="9479" max="9479" width="8.75" style="724" customWidth="1"/>
    <col min="9480" max="9480" width="8.375" style="724" customWidth="1"/>
    <col min="9481" max="9728" width="11.25" style="724"/>
    <col min="9729" max="9729" width="4.125" style="724" customWidth="1"/>
    <col min="9730" max="9730" width="32.25" style="724" customWidth="1"/>
    <col min="9731" max="9732" width="7.75" style="724" customWidth="1"/>
    <col min="9733" max="9733" width="8.625" style="724" customWidth="1"/>
    <col min="9734" max="9734" width="7.75" style="724" customWidth="1"/>
    <col min="9735" max="9735" width="8.75" style="724" customWidth="1"/>
    <col min="9736" max="9736" width="8.375" style="724" customWidth="1"/>
    <col min="9737" max="9984" width="11.25" style="724"/>
    <col min="9985" max="9985" width="4.125" style="724" customWidth="1"/>
    <col min="9986" max="9986" width="32.25" style="724" customWidth="1"/>
    <col min="9987" max="9988" width="7.75" style="724" customWidth="1"/>
    <col min="9989" max="9989" width="8.625" style="724" customWidth="1"/>
    <col min="9990" max="9990" width="7.75" style="724" customWidth="1"/>
    <col min="9991" max="9991" width="8.75" style="724" customWidth="1"/>
    <col min="9992" max="9992" width="8.375" style="724" customWidth="1"/>
    <col min="9993" max="10240" width="11.25" style="724"/>
    <col min="10241" max="10241" width="4.125" style="724" customWidth="1"/>
    <col min="10242" max="10242" width="32.25" style="724" customWidth="1"/>
    <col min="10243" max="10244" width="7.75" style="724" customWidth="1"/>
    <col min="10245" max="10245" width="8.625" style="724" customWidth="1"/>
    <col min="10246" max="10246" width="7.75" style="724" customWidth="1"/>
    <col min="10247" max="10247" width="8.75" style="724" customWidth="1"/>
    <col min="10248" max="10248" width="8.375" style="724" customWidth="1"/>
    <col min="10249" max="10496" width="11.25" style="724"/>
    <col min="10497" max="10497" width="4.125" style="724" customWidth="1"/>
    <col min="10498" max="10498" width="32.25" style="724" customWidth="1"/>
    <col min="10499" max="10500" width="7.75" style="724" customWidth="1"/>
    <col min="10501" max="10501" width="8.625" style="724" customWidth="1"/>
    <col min="10502" max="10502" width="7.75" style="724" customWidth="1"/>
    <col min="10503" max="10503" width="8.75" style="724" customWidth="1"/>
    <col min="10504" max="10504" width="8.375" style="724" customWidth="1"/>
    <col min="10505" max="10752" width="11.25" style="724"/>
    <col min="10753" max="10753" width="4.125" style="724" customWidth="1"/>
    <col min="10754" max="10754" width="32.25" style="724" customWidth="1"/>
    <col min="10755" max="10756" width="7.75" style="724" customWidth="1"/>
    <col min="10757" max="10757" width="8.625" style="724" customWidth="1"/>
    <col min="10758" max="10758" width="7.75" style="724" customWidth="1"/>
    <col min="10759" max="10759" width="8.75" style="724" customWidth="1"/>
    <col min="10760" max="10760" width="8.375" style="724" customWidth="1"/>
    <col min="10761" max="11008" width="11.25" style="724"/>
    <col min="11009" max="11009" width="4.125" style="724" customWidth="1"/>
    <col min="11010" max="11010" width="32.25" style="724" customWidth="1"/>
    <col min="11011" max="11012" width="7.75" style="724" customWidth="1"/>
    <col min="11013" max="11013" width="8.625" style="724" customWidth="1"/>
    <col min="11014" max="11014" width="7.75" style="724" customWidth="1"/>
    <col min="11015" max="11015" width="8.75" style="724" customWidth="1"/>
    <col min="11016" max="11016" width="8.375" style="724" customWidth="1"/>
    <col min="11017" max="11264" width="11.25" style="724"/>
    <col min="11265" max="11265" width="4.125" style="724" customWidth="1"/>
    <col min="11266" max="11266" width="32.25" style="724" customWidth="1"/>
    <col min="11267" max="11268" width="7.75" style="724" customWidth="1"/>
    <col min="11269" max="11269" width="8.625" style="724" customWidth="1"/>
    <col min="11270" max="11270" width="7.75" style="724" customWidth="1"/>
    <col min="11271" max="11271" width="8.75" style="724" customWidth="1"/>
    <col min="11272" max="11272" width="8.375" style="724" customWidth="1"/>
    <col min="11273" max="11520" width="11.25" style="724"/>
    <col min="11521" max="11521" width="4.125" style="724" customWidth="1"/>
    <col min="11522" max="11522" width="32.25" style="724" customWidth="1"/>
    <col min="11523" max="11524" width="7.75" style="724" customWidth="1"/>
    <col min="11525" max="11525" width="8.625" style="724" customWidth="1"/>
    <col min="11526" max="11526" width="7.75" style="724" customWidth="1"/>
    <col min="11527" max="11527" width="8.75" style="724" customWidth="1"/>
    <col min="11528" max="11528" width="8.375" style="724" customWidth="1"/>
    <col min="11529" max="11776" width="11.25" style="724"/>
    <col min="11777" max="11777" width="4.125" style="724" customWidth="1"/>
    <col min="11778" max="11778" width="32.25" style="724" customWidth="1"/>
    <col min="11779" max="11780" width="7.75" style="724" customWidth="1"/>
    <col min="11781" max="11781" width="8.625" style="724" customWidth="1"/>
    <col min="11782" max="11782" width="7.75" style="724" customWidth="1"/>
    <col min="11783" max="11783" width="8.75" style="724" customWidth="1"/>
    <col min="11784" max="11784" width="8.375" style="724" customWidth="1"/>
    <col min="11785" max="12032" width="11.25" style="724"/>
    <col min="12033" max="12033" width="4.125" style="724" customWidth="1"/>
    <col min="12034" max="12034" width="32.25" style="724" customWidth="1"/>
    <col min="12035" max="12036" width="7.75" style="724" customWidth="1"/>
    <col min="12037" max="12037" width="8.625" style="724" customWidth="1"/>
    <col min="12038" max="12038" width="7.75" style="724" customWidth="1"/>
    <col min="12039" max="12039" width="8.75" style="724" customWidth="1"/>
    <col min="12040" max="12040" width="8.375" style="724" customWidth="1"/>
    <col min="12041" max="12288" width="11.25" style="724"/>
    <col min="12289" max="12289" width="4.125" style="724" customWidth="1"/>
    <col min="12290" max="12290" width="32.25" style="724" customWidth="1"/>
    <col min="12291" max="12292" width="7.75" style="724" customWidth="1"/>
    <col min="12293" max="12293" width="8.625" style="724" customWidth="1"/>
    <col min="12294" max="12294" width="7.75" style="724" customWidth="1"/>
    <col min="12295" max="12295" width="8.75" style="724" customWidth="1"/>
    <col min="12296" max="12296" width="8.375" style="724" customWidth="1"/>
    <col min="12297" max="12544" width="11.25" style="724"/>
    <col min="12545" max="12545" width="4.125" style="724" customWidth="1"/>
    <col min="12546" max="12546" width="32.25" style="724" customWidth="1"/>
    <col min="12547" max="12548" width="7.75" style="724" customWidth="1"/>
    <col min="12549" max="12549" width="8.625" style="724" customWidth="1"/>
    <col min="12550" max="12550" width="7.75" style="724" customWidth="1"/>
    <col min="12551" max="12551" width="8.75" style="724" customWidth="1"/>
    <col min="12552" max="12552" width="8.375" style="724" customWidth="1"/>
    <col min="12553" max="12800" width="11.25" style="724"/>
    <col min="12801" max="12801" width="4.125" style="724" customWidth="1"/>
    <col min="12802" max="12802" width="32.25" style="724" customWidth="1"/>
    <col min="12803" max="12804" width="7.75" style="724" customWidth="1"/>
    <col min="12805" max="12805" width="8.625" style="724" customWidth="1"/>
    <col min="12806" max="12806" width="7.75" style="724" customWidth="1"/>
    <col min="12807" max="12807" width="8.75" style="724" customWidth="1"/>
    <col min="12808" max="12808" width="8.375" style="724" customWidth="1"/>
    <col min="12809" max="13056" width="11.25" style="724"/>
    <col min="13057" max="13057" width="4.125" style="724" customWidth="1"/>
    <col min="13058" max="13058" width="32.25" style="724" customWidth="1"/>
    <col min="13059" max="13060" width="7.75" style="724" customWidth="1"/>
    <col min="13061" max="13061" width="8.625" style="724" customWidth="1"/>
    <col min="13062" max="13062" width="7.75" style="724" customWidth="1"/>
    <col min="13063" max="13063" width="8.75" style="724" customWidth="1"/>
    <col min="13064" max="13064" width="8.375" style="724" customWidth="1"/>
    <col min="13065" max="13312" width="11.25" style="724"/>
    <col min="13313" max="13313" width="4.125" style="724" customWidth="1"/>
    <col min="13314" max="13314" width="32.25" style="724" customWidth="1"/>
    <col min="13315" max="13316" width="7.75" style="724" customWidth="1"/>
    <col min="13317" max="13317" width="8.625" style="724" customWidth="1"/>
    <col min="13318" max="13318" width="7.75" style="724" customWidth="1"/>
    <col min="13319" max="13319" width="8.75" style="724" customWidth="1"/>
    <col min="13320" max="13320" width="8.375" style="724" customWidth="1"/>
    <col min="13321" max="13568" width="11.25" style="724"/>
    <col min="13569" max="13569" width="4.125" style="724" customWidth="1"/>
    <col min="13570" max="13570" width="32.25" style="724" customWidth="1"/>
    <col min="13571" max="13572" width="7.75" style="724" customWidth="1"/>
    <col min="13573" max="13573" width="8.625" style="724" customWidth="1"/>
    <col min="13574" max="13574" width="7.75" style="724" customWidth="1"/>
    <col min="13575" max="13575" width="8.75" style="724" customWidth="1"/>
    <col min="13576" max="13576" width="8.375" style="724" customWidth="1"/>
    <col min="13577" max="13824" width="11.25" style="724"/>
    <col min="13825" max="13825" width="4.125" style="724" customWidth="1"/>
    <col min="13826" max="13826" width="32.25" style="724" customWidth="1"/>
    <col min="13827" max="13828" width="7.75" style="724" customWidth="1"/>
    <col min="13829" max="13829" width="8.625" style="724" customWidth="1"/>
    <col min="13830" max="13830" width="7.75" style="724" customWidth="1"/>
    <col min="13831" max="13831" width="8.75" style="724" customWidth="1"/>
    <col min="13832" max="13832" width="8.375" style="724" customWidth="1"/>
    <col min="13833" max="14080" width="11.25" style="724"/>
    <col min="14081" max="14081" width="4.125" style="724" customWidth="1"/>
    <col min="14082" max="14082" width="32.25" style="724" customWidth="1"/>
    <col min="14083" max="14084" width="7.75" style="724" customWidth="1"/>
    <col min="14085" max="14085" width="8.625" style="724" customWidth="1"/>
    <col min="14086" max="14086" width="7.75" style="724" customWidth="1"/>
    <col min="14087" max="14087" width="8.75" style="724" customWidth="1"/>
    <col min="14088" max="14088" width="8.375" style="724" customWidth="1"/>
    <col min="14089" max="14336" width="11.25" style="724"/>
    <col min="14337" max="14337" width="4.125" style="724" customWidth="1"/>
    <col min="14338" max="14338" width="32.25" style="724" customWidth="1"/>
    <col min="14339" max="14340" width="7.75" style="724" customWidth="1"/>
    <col min="14341" max="14341" width="8.625" style="724" customWidth="1"/>
    <col min="14342" max="14342" width="7.75" style="724" customWidth="1"/>
    <col min="14343" max="14343" width="8.75" style="724" customWidth="1"/>
    <col min="14344" max="14344" width="8.375" style="724" customWidth="1"/>
    <col min="14345" max="14592" width="11.25" style="724"/>
    <col min="14593" max="14593" width="4.125" style="724" customWidth="1"/>
    <col min="14594" max="14594" width="32.25" style="724" customWidth="1"/>
    <col min="14595" max="14596" width="7.75" style="724" customWidth="1"/>
    <col min="14597" max="14597" width="8.625" style="724" customWidth="1"/>
    <col min="14598" max="14598" width="7.75" style="724" customWidth="1"/>
    <col min="14599" max="14599" width="8.75" style="724" customWidth="1"/>
    <col min="14600" max="14600" width="8.375" style="724" customWidth="1"/>
    <col min="14601" max="14848" width="11.25" style="724"/>
    <col min="14849" max="14849" width="4.125" style="724" customWidth="1"/>
    <col min="14850" max="14850" width="32.25" style="724" customWidth="1"/>
    <col min="14851" max="14852" width="7.75" style="724" customWidth="1"/>
    <col min="14853" max="14853" width="8.625" style="724" customWidth="1"/>
    <col min="14854" max="14854" width="7.75" style="724" customWidth="1"/>
    <col min="14855" max="14855" width="8.75" style="724" customWidth="1"/>
    <col min="14856" max="14856" width="8.375" style="724" customWidth="1"/>
    <col min="14857" max="15104" width="11.25" style="724"/>
    <col min="15105" max="15105" width="4.125" style="724" customWidth="1"/>
    <col min="15106" max="15106" width="32.25" style="724" customWidth="1"/>
    <col min="15107" max="15108" width="7.75" style="724" customWidth="1"/>
    <col min="15109" max="15109" width="8.625" style="724" customWidth="1"/>
    <col min="15110" max="15110" width="7.75" style="724" customWidth="1"/>
    <col min="15111" max="15111" width="8.75" style="724" customWidth="1"/>
    <col min="15112" max="15112" width="8.375" style="724" customWidth="1"/>
    <col min="15113" max="15360" width="11.25" style="724"/>
    <col min="15361" max="15361" width="4.125" style="724" customWidth="1"/>
    <col min="15362" max="15362" width="32.25" style="724" customWidth="1"/>
    <col min="15363" max="15364" width="7.75" style="724" customWidth="1"/>
    <col min="15365" max="15365" width="8.625" style="724" customWidth="1"/>
    <col min="15366" max="15366" width="7.75" style="724" customWidth="1"/>
    <col min="15367" max="15367" width="8.75" style="724" customWidth="1"/>
    <col min="15368" max="15368" width="8.375" style="724" customWidth="1"/>
    <col min="15369" max="15616" width="11.25" style="724"/>
    <col min="15617" max="15617" width="4.125" style="724" customWidth="1"/>
    <col min="15618" max="15618" width="32.25" style="724" customWidth="1"/>
    <col min="15619" max="15620" width="7.75" style="724" customWidth="1"/>
    <col min="15621" max="15621" width="8.625" style="724" customWidth="1"/>
    <col min="15622" max="15622" width="7.75" style="724" customWidth="1"/>
    <col min="15623" max="15623" width="8.75" style="724" customWidth="1"/>
    <col min="15624" max="15624" width="8.375" style="724" customWidth="1"/>
    <col min="15625" max="15872" width="11.25" style="724"/>
    <col min="15873" max="15873" width="4.125" style="724" customWidth="1"/>
    <col min="15874" max="15874" width="32.25" style="724" customWidth="1"/>
    <col min="15875" max="15876" width="7.75" style="724" customWidth="1"/>
    <col min="15877" max="15877" width="8.625" style="724" customWidth="1"/>
    <col min="15878" max="15878" width="7.75" style="724" customWidth="1"/>
    <col min="15879" max="15879" width="8.75" style="724" customWidth="1"/>
    <col min="15880" max="15880" width="8.375" style="724" customWidth="1"/>
    <col min="15881" max="16128" width="11.25" style="724"/>
    <col min="16129" max="16129" width="4.125" style="724" customWidth="1"/>
    <col min="16130" max="16130" width="32.25" style="724" customWidth="1"/>
    <col min="16131" max="16132" width="7.75" style="724" customWidth="1"/>
    <col min="16133" max="16133" width="8.625" style="724" customWidth="1"/>
    <col min="16134" max="16134" width="7.75" style="724" customWidth="1"/>
    <col min="16135" max="16135" width="8.75" style="724" customWidth="1"/>
    <col min="16136" max="16136" width="8.375" style="724" customWidth="1"/>
    <col min="16137" max="16384" width="11.25" style="724"/>
  </cols>
  <sheetData>
    <row r="1" spans="1:10" ht="27.6" customHeight="1">
      <c r="A1" s="752" t="s">
        <v>1704</v>
      </c>
      <c r="B1" s="753"/>
      <c r="C1" s="753"/>
      <c r="D1" s="753"/>
      <c r="E1" s="753"/>
      <c r="F1" s="753"/>
      <c r="G1" s="753"/>
      <c r="H1" s="753"/>
      <c r="I1" s="958"/>
      <c r="J1" s="958"/>
    </row>
    <row r="2" spans="1:10">
      <c r="A2" s="1256" t="s">
        <v>1758</v>
      </c>
      <c r="B2" s="1256"/>
      <c r="C2" s="1257" t="s">
        <v>1759</v>
      </c>
      <c r="D2" s="1257" t="s">
        <v>529</v>
      </c>
      <c r="E2" s="1257" t="s">
        <v>1728</v>
      </c>
      <c r="F2" s="1257" t="s">
        <v>529</v>
      </c>
      <c r="G2" s="1257" t="s">
        <v>1760</v>
      </c>
      <c r="H2" s="1258">
        <v>0</v>
      </c>
    </row>
    <row r="3" spans="1:10" ht="12" customHeight="1">
      <c r="A3" s="1254" t="s">
        <v>1761</v>
      </c>
      <c r="B3" s="1255">
        <v>0</v>
      </c>
      <c r="C3" s="1255">
        <v>0</v>
      </c>
      <c r="D3" s="1255">
        <v>0</v>
      </c>
      <c r="E3" s="1255">
        <v>0</v>
      </c>
      <c r="F3" s="1255">
        <v>0</v>
      </c>
      <c r="G3" s="1255">
        <v>0</v>
      </c>
      <c r="H3" s="1255">
        <v>0</v>
      </c>
    </row>
    <row r="4" spans="1:10" ht="12.75" customHeight="1">
      <c r="A4" s="754" t="s">
        <v>1774</v>
      </c>
      <c r="B4" s="748" t="s">
        <v>1775</v>
      </c>
      <c r="C4" s="755">
        <v>18</v>
      </c>
      <c r="D4" s="750">
        <v>0.12081</v>
      </c>
      <c r="E4" s="755">
        <v>166</v>
      </c>
      <c r="F4" s="750">
        <v>0.13227</v>
      </c>
      <c r="G4" s="755">
        <v>272</v>
      </c>
      <c r="H4" s="750">
        <v>0.11951000000000001</v>
      </c>
    </row>
    <row r="5" spans="1:10" ht="12.75" customHeight="1">
      <c r="A5" s="754" t="s">
        <v>1776</v>
      </c>
      <c r="B5" s="749" t="s">
        <v>1777</v>
      </c>
      <c r="C5" s="755">
        <v>6</v>
      </c>
      <c r="D5" s="750">
        <v>4.027E-2</v>
      </c>
      <c r="E5" s="755">
        <v>66</v>
      </c>
      <c r="F5" s="750">
        <v>5.2589999999999998E-2</v>
      </c>
      <c r="G5" s="755">
        <v>40</v>
      </c>
      <c r="H5" s="750">
        <v>1.7569999999999999E-2</v>
      </c>
    </row>
    <row r="6" spans="1:10" ht="12.75" customHeight="1">
      <c r="A6" s="756" t="s">
        <v>1778</v>
      </c>
      <c r="B6" s="749" t="s">
        <v>1779</v>
      </c>
      <c r="C6" s="755">
        <v>29</v>
      </c>
      <c r="D6" s="750">
        <v>0.19463</v>
      </c>
      <c r="E6" s="755">
        <v>242</v>
      </c>
      <c r="F6" s="750">
        <v>0.19283</v>
      </c>
      <c r="G6" s="755">
        <v>609</v>
      </c>
      <c r="H6" s="750">
        <v>0.26756999999999997</v>
      </c>
    </row>
    <row r="7" spans="1:10" ht="12.75" customHeight="1">
      <c r="A7" s="754" t="s">
        <v>1780</v>
      </c>
      <c r="B7" s="749" t="s">
        <v>1620</v>
      </c>
      <c r="C7" s="755">
        <v>0</v>
      </c>
      <c r="D7" s="750">
        <v>0</v>
      </c>
      <c r="E7" s="755">
        <v>0</v>
      </c>
      <c r="F7" s="750">
        <v>0</v>
      </c>
      <c r="G7" s="755">
        <v>0</v>
      </c>
      <c r="H7" s="750">
        <v>0</v>
      </c>
    </row>
    <row r="8" spans="1:10" ht="12.75" customHeight="1">
      <c r="A8" s="754" t="s">
        <v>1781</v>
      </c>
      <c r="B8" s="749" t="s">
        <v>1782</v>
      </c>
      <c r="C8" s="755">
        <v>0</v>
      </c>
      <c r="D8" s="750">
        <v>0</v>
      </c>
      <c r="E8" s="755">
        <v>0</v>
      </c>
      <c r="F8" s="750">
        <v>0</v>
      </c>
      <c r="G8" s="755">
        <v>0</v>
      </c>
      <c r="H8" s="750">
        <v>0</v>
      </c>
    </row>
    <row r="9" spans="1:10" ht="12.75" customHeight="1">
      <c r="A9" s="754" t="s">
        <v>1783</v>
      </c>
      <c r="B9" s="749" t="s">
        <v>1784</v>
      </c>
      <c r="C9" s="755">
        <v>0</v>
      </c>
      <c r="D9" s="750">
        <v>0</v>
      </c>
      <c r="E9" s="755">
        <v>0</v>
      </c>
      <c r="F9" s="750">
        <v>0</v>
      </c>
      <c r="G9" s="755">
        <v>0</v>
      </c>
      <c r="H9" s="750">
        <v>0</v>
      </c>
    </row>
    <row r="10" spans="1:10" ht="12.75" customHeight="1">
      <c r="A10" s="754" t="s">
        <v>1785</v>
      </c>
      <c r="B10" s="749" t="s">
        <v>1786</v>
      </c>
      <c r="C10" s="755">
        <v>37</v>
      </c>
      <c r="D10" s="750">
        <v>0.24832000000000001</v>
      </c>
      <c r="E10" s="755">
        <v>263</v>
      </c>
      <c r="F10" s="750">
        <v>0.20956</v>
      </c>
      <c r="G10" s="755">
        <v>632</v>
      </c>
      <c r="H10" s="750">
        <v>0.27767999999999998</v>
      </c>
    </row>
    <row r="11" spans="1:10" ht="12.75" customHeight="1">
      <c r="A11" s="754" t="s">
        <v>1787</v>
      </c>
      <c r="B11" s="749" t="s">
        <v>1608</v>
      </c>
      <c r="C11" s="755">
        <v>21</v>
      </c>
      <c r="D11" s="750">
        <v>0.14094000000000001</v>
      </c>
      <c r="E11" s="755">
        <v>212</v>
      </c>
      <c r="F11" s="750">
        <v>0.16891999999999999</v>
      </c>
      <c r="G11" s="755">
        <v>301</v>
      </c>
      <c r="H11" s="750">
        <v>0.13225000000000001</v>
      </c>
    </row>
    <row r="12" spans="1:10" ht="12.75" customHeight="1">
      <c r="A12" s="754" t="s">
        <v>1788</v>
      </c>
      <c r="B12" s="749" t="s">
        <v>1577</v>
      </c>
      <c r="C12" s="755">
        <v>7</v>
      </c>
      <c r="D12" s="750">
        <v>4.6980000000000001E-2</v>
      </c>
      <c r="E12" s="755">
        <v>78</v>
      </c>
      <c r="F12" s="750">
        <v>6.2149999999999997E-2</v>
      </c>
      <c r="G12" s="755">
        <v>58</v>
      </c>
      <c r="H12" s="750">
        <v>2.5479999999999999E-2</v>
      </c>
    </row>
    <row r="13" spans="1:10" ht="12.75" customHeight="1">
      <c r="A13" s="754" t="s">
        <v>1789</v>
      </c>
      <c r="B13" s="749" t="s">
        <v>1790</v>
      </c>
      <c r="C13" s="755">
        <v>5</v>
      </c>
      <c r="D13" s="750">
        <v>3.356E-2</v>
      </c>
      <c r="E13" s="755">
        <v>30</v>
      </c>
      <c r="F13" s="750">
        <v>2.3900000000000001E-2</v>
      </c>
      <c r="G13" s="755">
        <v>46</v>
      </c>
      <c r="H13" s="750">
        <v>2.0209999999999999E-2</v>
      </c>
    </row>
    <row r="14" spans="1:10" ht="12.75" customHeight="1">
      <c r="A14" s="754" t="s">
        <v>1791</v>
      </c>
      <c r="B14" s="749" t="s">
        <v>1792</v>
      </c>
      <c r="C14" s="755">
        <v>0</v>
      </c>
      <c r="D14" s="750">
        <v>0</v>
      </c>
      <c r="E14" s="755">
        <v>0</v>
      </c>
      <c r="F14" s="750">
        <v>0</v>
      </c>
      <c r="G14" s="755">
        <v>0</v>
      </c>
      <c r="H14" s="750">
        <v>0</v>
      </c>
    </row>
    <row r="15" spans="1:10" ht="12.75" customHeight="1">
      <c r="A15" s="754" t="s">
        <v>1793</v>
      </c>
      <c r="B15" s="749" t="s">
        <v>1794</v>
      </c>
      <c r="C15" s="755">
        <v>4</v>
      </c>
      <c r="D15" s="750">
        <v>2.6849999999999999E-2</v>
      </c>
      <c r="E15" s="755">
        <v>29</v>
      </c>
      <c r="F15" s="750">
        <v>2.3109999999999999E-2</v>
      </c>
      <c r="G15" s="755">
        <v>59</v>
      </c>
      <c r="H15" s="750">
        <v>2.5919999999999999E-2</v>
      </c>
    </row>
    <row r="16" spans="1:10" ht="12.75" customHeight="1">
      <c r="A16" s="754" t="s">
        <v>1795</v>
      </c>
      <c r="B16" s="749" t="s">
        <v>1630</v>
      </c>
      <c r="C16" s="755">
        <v>0</v>
      </c>
      <c r="D16" s="750">
        <v>0</v>
      </c>
      <c r="E16" s="755">
        <v>0</v>
      </c>
      <c r="F16" s="750">
        <v>0</v>
      </c>
      <c r="G16" s="755">
        <v>0</v>
      </c>
      <c r="H16" s="750">
        <v>0</v>
      </c>
    </row>
    <row r="17" spans="1:8" ht="12.75" customHeight="1">
      <c r="A17" s="754" t="s">
        <v>1796</v>
      </c>
      <c r="B17" s="749" t="s">
        <v>1631</v>
      </c>
      <c r="C17" s="755">
        <v>0</v>
      </c>
      <c r="D17" s="750">
        <v>0</v>
      </c>
      <c r="E17" s="755">
        <v>0</v>
      </c>
      <c r="F17" s="750">
        <v>0</v>
      </c>
      <c r="G17" s="755">
        <v>0</v>
      </c>
      <c r="H17" s="750">
        <v>0</v>
      </c>
    </row>
    <row r="18" spans="1:8" ht="12.75" customHeight="1">
      <c r="A18" s="754" t="s">
        <v>1797</v>
      </c>
      <c r="B18" s="749" t="s">
        <v>1633</v>
      </c>
      <c r="C18" s="755">
        <v>0</v>
      </c>
      <c r="D18" s="750">
        <v>0</v>
      </c>
      <c r="E18" s="755">
        <v>0</v>
      </c>
      <c r="F18" s="750">
        <v>0</v>
      </c>
      <c r="G18" s="755">
        <v>0</v>
      </c>
      <c r="H18" s="750">
        <v>0</v>
      </c>
    </row>
    <row r="19" spans="1:8" ht="12.75" customHeight="1">
      <c r="A19" s="754" t="s">
        <v>1798</v>
      </c>
      <c r="B19" s="749" t="s">
        <v>1799</v>
      </c>
      <c r="C19" s="755">
        <v>2</v>
      </c>
      <c r="D19" s="750">
        <v>1.342E-2</v>
      </c>
      <c r="E19" s="755">
        <v>65</v>
      </c>
      <c r="F19" s="750">
        <v>5.1790000000000003E-2</v>
      </c>
      <c r="G19" s="755">
        <v>16</v>
      </c>
      <c r="H19" s="750">
        <v>7.0299999999999998E-3</v>
      </c>
    </row>
    <row r="20" spans="1:8" ht="12.75" customHeight="1">
      <c r="A20" s="754" t="s">
        <v>1800</v>
      </c>
      <c r="B20" s="749" t="s">
        <v>1801</v>
      </c>
      <c r="C20" s="755">
        <v>20</v>
      </c>
      <c r="D20" s="750">
        <v>0.13422999999999999</v>
      </c>
      <c r="E20" s="755">
        <v>104</v>
      </c>
      <c r="F20" s="750">
        <v>8.2869999999999999E-2</v>
      </c>
      <c r="G20" s="755">
        <v>243</v>
      </c>
      <c r="H20" s="750">
        <v>0.10677</v>
      </c>
    </row>
    <row r="21" spans="1:8" ht="12.75" customHeight="1">
      <c r="A21" s="1253" t="s">
        <v>588</v>
      </c>
      <c r="B21" s="1253"/>
      <c r="C21" s="759">
        <v>149</v>
      </c>
      <c r="D21" s="760">
        <v>1</v>
      </c>
      <c r="E21" s="759">
        <v>1255</v>
      </c>
      <c r="F21" s="760">
        <v>1</v>
      </c>
      <c r="G21" s="759">
        <v>2276</v>
      </c>
      <c r="H21" s="760">
        <v>1</v>
      </c>
    </row>
    <row r="22" spans="1:8" ht="12" customHeight="1">
      <c r="A22" s="1254" t="s">
        <v>1762</v>
      </c>
      <c r="B22" s="1255">
        <v>0</v>
      </c>
      <c r="C22" s="1255">
        <v>0</v>
      </c>
      <c r="D22" s="1255">
        <v>0</v>
      </c>
      <c r="E22" s="1255">
        <v>0</v>
      </c>
      <c r="F22" s="1255">
        <v>0</v>
      </c>
      <c r="G22" s="1255">
        <v>0</v>
      </c>
      <c r="H22" s="1255">
        <v>0</v>
      </c>
    </row>
    <row r="23" spans="1:8" ht="12.75" customHeight="1">
      <c r="A23" s="754" t="s">
        <v>1802</v>
      </c>
      <c r="B23" s="748" t="s">
        <v>1775</v>
      </c>
      <c r="C23" s="755">
        <v>3</v>
      </c>
      <c r="D23" s="750">
        <v>9.2899999999999996E-3</v>
      </c>
      <c r="E23" s="755">
        <v>99</v>
      </c>
      <c r="F23" s="750">
        <v>1.6039999999999999E-2</v>
      </c>
      <c r="G23" s="755">
        <v>34</v>
      </c>
      <c r="H23" s="750">
        <v>1.1299999999999999E-2</v>
      </c>
    </row>
    <row r="24" spans="1:8" ht="12.75" customHeight="1">
      <c r="A24" s="754" t="s">
        <v>1803</v>
      </c>
      <c r="B24" s="749" t="s">
        <v>1804</v>
      </c>
      <c r="C24" s="755">
        <v>22</v>
      </c>
      <c r="D24" s="750">
        <v>6.8110000000000004E-2</v>
      </c>
      <c r="E24" s="755">
        <v>493</v>
      </c>
      <c r="F24" s="750">
        <v>7.9890000000000003E-2</v>
      </c>
      <c r="G24" s="755">
        <v>226</v>
      </c>
      <c r="H24" s="750">
        <v>7.5130000000000002E-2</v>
      </c>
    </row>
    <row r="25" spans="1:8" ht="12.75" customHeight="1">
      <c r="A25" s="754" t="s">
        <v>1805</v>
      </c>
      <c r="B25" s="749" t="s">
        <v>1806</v>
      </c>
      <c r="C25" s="755">
        <v>20</v>
      </c>
      <c r="D25" s="750">
        <v>6.1920000000000003E-2</v>
      </c>
      <c r="E25" s="755">
        <v>290</v>
      </c>
      <c r="F25" s="750">
        <v>4.6989999999999997E-2</v>
      </c>
      <c r="G25" s="755">
        <v>191</v>
      </c>
      <c r="H25" s="750">
        <v>6.3500000000000001E-2</v>
      </c>
    </row>
    <row r="26" spans="1:8" ht="12.75" customHeight="1">
      <c r="A26" s="754" t="s">
        <v>1807</v>
      </c>
      <c r="B26" s="749" t="s">
        <v>1808</v>
      </c>
      <c r="C26" s="755">
        <v>21</v>
      </c>
      <c r="D26" s="750">
        <v>6.5019999999999994E-2</v>
      </c>
      <c r="E26" s="755">
        <v>318</v>
      </c>
      <c r="F26" s="750">
        <v>5.1529999999999999E-2</v>
      </c>
      <c r="G26" s="755">
        <v>249</v>
      </c>
      <c r="H26" s="750">
        <v>8.2780000000000006E-2</v>
      </c>
    </row>
    <row r="27" spans="1:8" ht="12.75" customHeight="1">
      <c r="A27" s="754" t="s">
        <v>1809</v>
      </c>
      <c r="B27" s="749" t="s">
        <v>1659</v>
      </c>
      <c r="C27" s="755">
        <v>0</v>
      </c>
      <c r="D27" s="750">
        <v>0</v>
      </c>
      <c r="E27" s="755">
        <v>0</v>
      </c>
      <c r="F27" s="750">
        <v>0</v>
      </c>
      <c r="G27" s="755">
        <v>0</v>
      </c>
      <c r="H27" s="750">
        <v>0</v>
      </c>
    </row>
    <row r="28" spans="1:8" ht="12.75" customHeight="1">
      <c r="A28" s="754" t="s">
        <v>1810</v>
      </c>
      <c r="B28" s="748" t="s">
        <v>1811</v>
      </c>
      <c r="C28" s="755">
        <v>66</v>
      </c>
      <c r="D28" s="750">
        <v>0.20433000000000001</v>
      </c>
      <c r="E28" s="755">
        <v>1806</v>
      </c>
      <c r="F28" s="750">
        <v>0.29265999999999998</v>
      </c>
      <c r="G28" s="755">
        <v>593</v>
      </c>
      <c r="H28" s="750">
        <v>0.19714000000000001</v>
      </c>
    </row>
    <row r="29" spans="1:8" ht="12.75" customHeight="1">
      <c r="A29" s="754" t="s">
        <v>1812</v>
      </c>
      <c r="B29" s="749" t="s">
        <v>1813</v>
      </c>
      <c r="C29" s="755">
        <v>6</v>
      </c>
      <c r="D29" s="750">
        <v>1.8579999999999999E-2</v>
      </c>
      <c r="E29" s="755">
        <v>226</v>
      </c>
      <c r="F29" s="750">
        <v>3.662E-2</v>
      </c>
      <c r="G29" s="755">
        <v>49</v>
      </c>
      <c r="H29" s="750">
        <v>1.6289999999999999E-2</v>
      </c>
    </row>
    <row r="30" spans="1:8" ht="12.75" customHeight="1">
      <c r="A30" s="754" t="s">
        <v>1814</v>
      </c>
      <c r="B30" s="749" t="s">
        <v>1815</v>
      </c>
      <c r="C30" s="755">
        <v>6</v>
      </c>
      <c r="D30" s="750">
        <v>1.8579999999999999E-2</v>
      </c>
      <c r="E30" s="755">
        <v>86</v>
      </c>
      <c r="F30" s="750">
        <v>1.3939999999999999E-2</v>
      </c>
      <c r="G30" s="755">
        <v>52</v>
      </c>
      <c r="H30" s="750">
        <v>1.729E-2</v>
      </c>
    </row>
    <row r="31" spans="1:8" ht="12.75" customHeight="1">
      <c r="A31" s="754" t="s">
        <v>1816</v>
      </c>
      <c r="B31" s="749" t="s">
        <v>1817</v>
      </c>
      <c r="C31" s="755">
        <v>27</v>
      </c>
      <c r="D31" s="750">
        <v>8.3589999999999998E-2</v>
      </c>
      <c r="E31" s="755">
        <v>592</v>
      </c>
      <c r="F31" s="750">
        <v>9.5930000000000001E-2</v>
      </c>
      <c r="G31" s="755">
        <v>326</v>
      </c>
      <c r="H31" s="750">
        <v>0.10838</v>
      </c>
    </row>
    <row r="32" spans="1:8" ht="12.75" customHeight="1">
      <c r="A32" s="754" t="s">
        <v>1818</v>
      </c>
      <c r="B32" s="749" t="s">
        <v>1819</v>
      </c>
      <c r="C32" s="755">
        <v>47</v>
      </c>
      <c r="D32" s="750">
        <v>0.14551</v>
      </c>
      <c r="E32" s="755">
        <v>711</v>
      </c>
      <c r="F32" s="750">
        <v>0.11522</v>
      </c>
      <c r="G32" s="755">
        <v>500</v>
      </c>
      <c r="H32" s="750">
        <v>0.16622000000000001</v>
      </c>
    </row>
    <row r="33" spans="1:8" ht="12.75" customHeight="1">
      <c r="A33" s="754" t="s">
        <v>1820</v>
      </c>
      <c r="B33" s="749" t="s">
        <v>1821</v>
      </c>
      <c r="C33" s="755">
        <v>0</v>
      </c>
      <c r="D33" s="750">
        <v>0</v>
      </c>
      <c r="E33" s="755">
        <v>0</v>
      </c>
      <c r="F33" s="750">
        <v>0</v>
      </c>
      <c r="G33" s="755">
        <v>0</v>
      </c>
      <c r="H33" s="750">
        <v>0</v>
      </c>
    </row>
    <row r="34" spans="1:8" ht="12.75" customHeight="1">
      <c r="A34" s="754" t="s">
        <v>1822</v>
      </c>
      <c r="B34" s="749" t="s">
        <v>1823</v>
      </c>
      <c r="C34" s="755">
        <v>14</v>
      </c>
      <c r="D34" s="750">
        <v>4.3339999999999997E-2</v>
      </c>
      <c r="E34" s="755">
        <v>295</v>
      </c>
      <c r="F34" s="750">
        <v>4.7800000000000002E-2</v>
      </c>
      <c r="G34" s="755">
        <v>107</v>
      </c>
      <c r="H34" s="750">
        <v>3.5569999999999997E-2</v>
      </c>
    </row>
    <row r="35" spans="1:8" ht="12.75" customHeight="1">
      <c r="A35" s="754" t="s">
        <v>1824</v>
      </c>
      <c r="B35" s="749" t="s">
        <v>1825</v>
      </c>
      <c r="C35" s="755">
        <v>22</v>
      </c>
      <c r="D35" s="750">
        <v>6.8110000000000004E-2</v>
      </c>
      <c r="E35" s="755">
        <v>396</v>
      </c>
      <c r="F35" s="750">
        <v>6.4170000000000005E-2</v>
      </c>
      <c r="G35" s="755">
        <v>164</v>
      </c>
      <c r="H35" s="750">
        <v>5.4519999999999999E-2</v>
      </c>
    </row>
    <row r="36" spans="1:8" ht="12.75" customHeight="1">
      <c r="A36" s="754" t="s">
        <v>1826</v>
      </c>
      <c r="B36" s="749" t="s">
        <v>1827</v>
      </c>
      <c r="C36" s="755">
        <v>0</v>
      </c>
      <c r="D36" s="750">
        <v>0</v>
      </c>
      <c r="E36" s="755">
        <v>0</v>
      </c>
      <c r="F36" s="750">
        <v>0</v>
      </c>
      <c r="G36" s="755">
        <v>0</v>
      </c>
      <c r="H36" s="750">
        <v>0</v>
      </c>
    </row>
    <row r="37" spans="1:8" ht="12.75" customHeight="1">
      <c r="A37" s="754" t="s">
        <v>1828</v>
      </c>
      <c r="B37" s="749" t="s">
        <v>1829</v>
      </c>
      <c r="C37" s="755">
        <v>69</v>
      </c>
      <c r="D37" s="750">
        <v>0.21362</v>
      </c>
      <c r="E37" s="755">
        <v>859</v>
      </c>
      <c r="F37" s="750">
        <v>0.13919999999999999</v>
      </c>
      <c r="G37" s="755">
        <v>517</v>
      </c>
      <c r="H37" s="750">
        <v>0.17188000000000001</v>
      </c>
    </row>
    <row r="38" spans="1:8" ht="12.75" customHeight="1">
      <c r="A38" s="1253" t="s">
        <v>588</v>
      </c>
      <c r="B38" s="1253"/>
      <c r="C38" s="759">
        <v>323</v>
      </c>
      <c r="D38" s="760">
        <v>1</v>
      </c>
      <c r="E38" s="759">
        <v>6171</v>
      </c>
      <c r="F38" s="760">
        <v>1</v>
      </c>
      <c r="G38" s="759">
        <v>3008</v>
      </c>
      <c r="H38" s="760">
        <v>1</v>
      </c>
    </row>
    <row r="39" spans="1:8" ht="12" customHeight="1">
      <c r="A39" s="1254" t="s">
        <v>1763</v>
      </c>
      <c r="B39" s="1255">
        <v>0</v>
      </c>
      <c r="C39" s="1255">
        <v>0</v>
      </c>
      <c r="D39" s="1255">
        <v>0</v>
      </c>
      <c r="E39" s="1255">
        <v>0</v>
      </c>
      <c r="F39" s="1255">
        <v>0</v>
      </c>
      <c r="G39" s="1255">
        <v>0</v>
      </c>
      <c r="H39" s="1255">
        <v>0</v>
      </c>
    </row>
    <row r="40" spans="1:8" ht="12.75" customHeight="1">
      <c r="A40" s="757" t="s">
        <v>1830</v>
      </c>
      <c r="B40" s="748" t="s">
        <v>1775</v>
      </c>
      <c r="C40" s="755">
        <v>1</v>
      </c>
      <c r="D40" s="750">
        <v>2.2799999999999999E-3</v>
      </c>
      <c r="E40" s="755">
        <v>4</v>
      </c>
      <c r="F40" s="750">
        <v>6.0999999999999997E-4</v>
      </c>
      <c r="G40" s="755">
        <v>8</v>
      </c>
      <c r="H40" s="750">
        <v>1.57E-3</v>
      </c>
    </row>
    <row r="41" spans="1:8" ht="12.75" customHeight="1">
      <c r="A41" s="754" t="s">
        <v>1831</v>
      </c>
      <c r="B41" s="748" t="s">
        <v>1832</v>
      </c>
      <c r="C41" s="755">
        <v>123</v>
      </c>
      <c r="D41" s="750">
        <v>0.28017999999999998</v>
      </c>
      <c r="E41" s="755">
        <v>2588</v>
      </c>
      <c r="F41" s="750">
        <v>0.39290000000000003</v>
      </c>
      <c r="G41" s="755">
        <v>1367</v>
      </c>
      <c r="H41" s="750">
        <v>0.26904</v>
      </c>
    </row>
    <row r="42" spans="1:8" ht="12.75" customHeight="1">
      <c r="A42" s="754" t="s">
        <v>1833</v>
      </c>
      <c r="B42" s="748" t="s">
        <v>1834</v>
      </c>
      <c r="C42" s="755">
        <v>146</v>
      </c>
      <c r="D42" s="750">
        <v>0.33256999999999998</v>
      </c>
      <c r="E42" s="755">
        <v>2419</v>
      </c>
      <c r="F42" s="750">
        <v>0.36724000000000001</v>
      </c>
      <c r="G42" s="755">
        <v>1635</v>
      </c>
      <c r="H42" s="750">
        <v>0.32179000000000002</v>
      </c>
    </row>
    <row r="43" spans="1:8" ht="12.75" customHeight="1">
      <c r="A43" s="754" t="s">
        <v>1835</v>
      </c>
      <c r="B43" s="749" t="s">
        <v>1836</v>
      </c>
      <c r="C43" s="755">
        <v>8</v>
      </c>
      <c r="D43" s="750">
        <v>1.822E-2</v>
      </c>
      <c r="E43" s="755">
        <v>94</v>
      </c>
      <c r="F43" s="750">
        <v>1.427E-2</v>
      </c>
      <c r="G43" s="755">
        <v>82</v>
      </c>
      <c r="H43" s="750">
        <v>1.6140000000000002E-2</v>
      </c>
    </row>
    <row r="44" spans="1:8" ht="12.75" customHeight="1">
      <c r="A44" s="754" t="s">
        <v>1837</v>
      </c>
      <c r="B44" s="749" t="s">
        <v>1838</v>
      </c>
      <c r="C44" s="755">
        <v>18</v>
      </c>
      <c r="D44" s="750">
        <v>4.1000000000000002E-2</v>
      </c>
      <c r="E44" s="755">
        <v>158</v>
      </c>
      <c r="F44" s="750">
        <v>2.3990000000000001E-2</v>
      </c>
      <c r="G44" s="755">
        <v>233</v>
      </c>
      <c r="H44" s="750">
        <v>4.5859999999999998E-2</v>
      </c>
    </row>
    <row r="45" spans="1:8" ht="12.75" customHeight="1">
      <c r="A45" s="754" t="s">
        <v>1839</v>
      </c>
      <c r="B45" s="748" t="s">
        <v>1840</v>
      </c>
      <c r="C45" s="755">
        <v>5</v>
      </c>
      <c r="D45" s="750">
        <v>1.1390000000000001E-2</v>
      </c>
      <c r="E45" s="755">
        <v>265</v>
      </c>
      <c r="F45" s="750">
        <v>4.0230000000000002E-2</v>
      </c>
      <c r="G45" s="755">
        <v>41</v>
      </c>
      <c r="H45" s="750">
        <v>8.0700000000000008E-3</v>
      </c>
    </row>
    <row r="46" spans="1:8" ht="12.75" customHeight="1">
      <c r="A46" s="754" t="s">
        <v>1841</v>
      </c>
      <c r="B46" s="749" t="s">
        <v>1842</v>
      </c>
      <c r="C46" s="755">
        <v>3</v>
      </c>
      <c r="D46" s="750">
        <v>6.8300000000000001E-3</v>
      </c>
      <c r="E46" s="755">
        <v>21</v>
      </c>
      <c r="F46" s="750">
        <v>3.1900000000000001E-3</v>
      </c>
      <c r="G46" s="755">
        <v>27</v>
      </c>
      <c r="H46" s="750">
        <v>5.3099999999999996E-3</v>
      </c>
    </row>
    <row r="47" spans="1:8" ht="12.75" customHeight="1">
      <c r="A47" s="754" t="s">
        <v>1843</v>
      </c>
      <c r="B47" s="749" t="s">
        <v>1844</v>
      </c>
      <c r="C47" s="755">
        <v>135</v>
      </c>
      <c r="D47" s="750">
        <v>0.30752000000000002</v>
      </c>
      <c r="E47" s="755">
        <v>1038</v>
      </c>
      <c r="F47" s="750">
        <v>0.15758</v>
      </c>
      <c r="G47" s="755">
        <v>1688</v>
      </c>
      <c r="H47" s="750">
        <v>0.33222000000000002</v>
      </c>
    </row>
    <row r="48" spans="1:8" ht="12.75" customHeight="1">
      <c r="A48" s="1253" t="s">
        <v>588</v>
      </c>
      <c r="B48" s="1253"/>
      <c r="C48" s="759">
        <v>439</v>
      </c>
      <c r="D48" s="760">
        <v>1</v>
      </c>
      <c r="E48" s="759">
        <v>6587</v>
      </c>
      <c r="F48" s="760">
        <v>1</v>
      </c>
      <c r="G48" s="759">
        <v>5081</v>
      </c>
      <c r="H48" s="760">
        <v>1</v>
      </c>
    </row>
    <row r="49" spans="1:8" ht="12" customHeight="1">
      <c r="A49" s="1254" t="s">
        <v>1764</v>
      </c>
      <c r="B49" s="1255">
        <v>0</v>
      </c>
      <c r="C49" s="1255">
        <v>0</v>
      </c>
      <c r="D49" s="1255">
        <v>0</v>
      </c>
      <c r="E49" s="1255">
        <v>0</v>
      </c>
      <c r="F49" s="1255">
        <v>0</v>
      </c>
      <c r="G49" s="1255">
        <v>0</v>
      </c>
      <c r="H49" s="1255">
        <v>0</v>
      </c>
    </row>
    <row r="50" spans="1:8" ht="12.75" customHeight="1">
      <c r="A50" s="757" t="s">
        <v>1845</v>
      </c>
      <c r="B50" s="748" t="s">
        <v>1775</v>
      </c>
      <c r="C50" s="755">
        <v>0</v>
      </c>
      <c r="D50" s="750">
        <v>0</v>
      </c>
      <c r="E50" s="755">
        <v>0</v>
      </c>
      <c r="F50" s="750">
        <v>0</v>
      </c>
      <c r="G50" s="755">
        <v>0</v>
      </c>
      <c r="H50" s="750">
        <v>0</v>
      </c>
    </row>
    <row r="51" spans="1:8" ht="12.75" customHeight="1">
      <c r="A51" s="754" t="s">
        <v>1846</v>
      </c>
      <c r="B51" s="748" t="s">
        <v>1847</v>
      </c>
      <c r="C51" s="755">
        <v>6</v>
      </c>
      <c r="D51" s="750">
        <v>7.4099999999999999E-3</v>
      </c>
      <c r="E51" s="755">
        <v>130</v>
      </c>
      <c r="F51" s="750">
        <v>3.7000000000000002E-3</v>
      </c>
      <c r="G51" s="755">
        <v>56</v>
      </c>
      <c r="H51" s="750">
        <v>5.9300000000000004E-3</v>
      </c>
    </row>
    <row r="52" spans="1:8" ht="12.75" customHeight="1">
      <c r="A52" s="754" t="s">
        <v>1848</v>
      </c>
      <c r="B52" s="748" t="s">
        <v>1849</v>
      </c>
      <c r="C52" s="755">
        <v>5</v>
      </c>
      <c r="D52" s="750">
        <v>6.1700000000000001E-3</v>
      </c>
      <c r="E52" s="755">
        <v>112</v>
      </c>
      <c r="F52" s="750">
        <v>3.1900000000000001E-3</v>
      </c>
      <c r="G52" s="755">
        <v>59</v>
      </c>
      <c r="H52" s="750">
        <v>6.2399999999999999E-3</v>
      </c>
    </row>
    <row r="53" spans="1:8" ht="12.75" customHeight="1">
      <c r="A53" s="754" t="s">
        <v>1850</v>
      </c>
      <c r="B53" s="748" t="s">
        <v>1851</v>
      </c>
      <c r="C53" s="755">
        <v>2</v>
      </c>
      <c r="D53" s="750">
        <v>2.47E-3</v>
      </c>
      <c r="E53" s="755">
        <v>36</v>
      </c>
      <c r="F53" s="750">
        <v>1.0200000000000001E-3</v>
      </c>
      <c r="G53" s="755">
        <v>13</v>
      </c>
      <c r="H53" s="750">
        <v>1.3799999999999999E-3</v>
      </c>
    </row>
    <row r="54" spans="1:8" ht="12.75" customHeight="1">
      <c r="A54" s="754" t="s">
        <v>1852</v>
      </c>
      <c r="B54" s="748" t="s">
        <v>1853</v>
      </c>
      <c r="C54" s="755">
        <v>252</v>
      </c>
      <c r="D54" s="750">
        <v>0.31111</v>
      </c>
      <c r="E54" s="755">
        <v>21512</v>
      </c>
      <c r="F54" s="750">
        <v>0.6119</v>
      </c>
      <c r="G54" s="755">
        <v>3631</v>
      </c>
      <c r="H54" s="750">
        <v>0.38430999999999998</v>
      </c>
    </row>
    <row r="55" spans="1:8" ht="12.75" customHeight="1">
      <c r="A55" s="754" t="s">
        <v>1854</v>
      </c>
      <c r="B55" s="748" t="s">
        <v>1855</v>
      </c>
      <c r="C55" s="755">
        <v>18</v>
      </c>
      <c r="D55" s="750">
        <v>2.222E-2</v>
      </c>
      <c r="E55" s="755">
        <v>232</v>
      </c>
      <c r="F55" s="750">
        <v>6.6E-3</v>
      </c>
      <c r="G55" s="755">
        <v>200</v>
      </c>
      <c r="H55" s="750">
        <v>2.1170000000000001E-2</v>
      </c>
    </row>
    <row r="56" spans="1:8" ht="12.75" customHeight="1">
      <c r="A56" s="754" t="s">
        <v>1856</v>
      </c>
      <c r="B56" s="748" t="s">
        <v>1857</v>
      </c>
      <c r="C56" s="755">
        <v>105</v>
      </c>
      <c r="D56" s="750">
        <v>0.12963</v>
      </c>
      <c r="E56" s="755">
        <v>2958</v>
      </c>
      <c r="F56" s="750">
        <v>8.4140000000000006E-2</v>
      </c>
      <c r="G56" s="755">
        <v>1064</v>
      </c>
      <c r="H56" s="750">
        <v>0.11262</v>
      </c>
    </row>
    <row r="57" spans="1:8" ht="12.75" customHeight="1">
      <c r="A57" s="754" t="s">
        <v>1858</v>
      </c>
      <c r="B57" s="748" t="s">
        <v>1859</v>
      </c>
      <c r="C57" s="755">
        <v>0</v>
      </c>
      <c r="D57" s="750">
        <v>0</v>
      </c>
      <c r="E57" s="755">
        <v>0</v>
      </c>
      <c r="F57" s="750">
        <v>0</v>
      </c>
      <c r="G57" s="755">
        <v>0</v>
      </c>
      <c r="H57" s="750">
        <v>0</v>
      </c>
    </row>
    <row r="58" spans="1:8" ht="12.75" customHeight="1">
      <c r="A58" s="754" t="s">
        <v>1860</v>
      </c>
      <c r="B58" s="748" t="s">
        <v>1594</v>
      </c>
      <c r="C58" s="755">
        <v>106</v>
      </c>
      <c r="D58" s="750">
        <v>0.13086</v>
      </c>
      <c r="E58" s="755">
        <v>2715</v>
      </c>
      <c r="F58" s="750">
        <v>7.7229999999999993E-2</v>
      </c>
      <c r="G58" s="755">
        <v>1002</v>
      </c>
      <c r="H58" s="750">
        <v>0.10605000000000001</v>
      </c>
    </row>
    <row r="59" spans="1:8" ht="12.75" customHeight="1">
      <c r="A59" s="754" t="s">
        <v>1861</v>
      </c>
      <c r="B59" s="748" t="s">
        <v>1595</v>
      </c>
      <c r="C59" s="755">
        <v>90</v>
      </c>
      <c r="D59" s="750">
        <v>0.11111</v>
      </c>
      <c r="E59" s="755">
        <v>2383</v>
      </c>
      <c r="F59" s="750">
        <v>6.7780000000000007E-2</v>
      </c>
      <c r="G59" s="755">
        <v>875</v>
      </c>
      <c r="H59" s="750">
        <v>9.2609999999999998E-2</v>
      </c>
    </row>
    <row r="60" spans="1:8" ht="12.75" customHeight="1">
      <c r="A60" s="754" t="s">
        <v>1862</v>
      </c>
      <c r="B60" s="748" t="s">
        <v>1863</v>
      </c>
      <c r="C60" s="755">
        <v>31</v>
      </c>
      <c r="D60" s="750">
        <v>3.8269999999999998E-2</v>
      </c>
      <c r="E60" s="755">
        <v>527</v>
      </c>
      <c r="F60" s="750">
        <v>1.499E-2</v>
      </c>
      <c r="G60" s="755">
        <v>708</v>
      </c>
      <c r="H60" s="750">
        <v>7.4940000000000007E-2</v>
      </c>
    </row>
    <row r="61" spans="1:8" ht="12.75" customHeight="1">
      <c r="A61" s="754" t="s">
        <v>1864</v>
      </c>
      <c r="B61" s="748" t="s">
        <v>1586</v>
      </c>
      <c r="C61" s="755">
        <v>0</v>
      </c>
      <c r="D61" s="750">
        <v>0</v>
      </c>
      <c r="E61" s="755">
        <v>0</v>
      </c>
      <c r="F61" s="750">
        <v>0</v>
      </c>
      <c r="G61" s="755">
        <v>0</v>
      </c>
      <c r="H61" s="750">
        <v>0</v>
      </c>
    </row>
    <row r="62" spans="1:8" ht="12.75" customHeight="1">
      <c r="A62" s="754" t="s">
        <v>1865</v>
      </c>
      <c r="B62" s="748" t="s">
        <v>1866</v>
      </c>
      <c r="C62" s="755">
        <v>14</v>
      </c>
      <c r="D62" s="750">
        <v>1.728E-2</v>
      </c>
      <c r="E62" s="755">
        <v>282</v>
      </c>
      <c r="F62" s="750">
        <v>8.0199999999999994E-3</v>
      </c>
      <c r="G62" s="755">
        <v>133</v>
      </c>
      <c r="H62" s="750">
        <v>1.4080000000000001E-2</v>
      </c>
    </row>
    <row r="63" spans="1:8" ht="12.75" customHeight="1">
      <c r="A63" s="754" t="s">
        <v>1867</v>
      </c>
      <c r="B63" s="748" t="s">
        <v>1868</v>
      </c>
      <c r="C63" s="755">
        <v>8</v>
      </c>
      <c r="D63" s="750">
        <v>9.8799999999999999E-3</v>
      </c>
      <c r="E63" s="755">
        <v>154</v>
      </c>
      <c r="F63" s="750">
        <v>4.3800000000000002E-3</v>
      </c>
      <c r="G63" s="755">
        <v>62</v>
      </c>
      <c r="H63" s="750">
        <v>6.5599999999999999E-3</v>
      </c>
    </row>
    <row r="64" spans="1:8" ht="12.75" customHeight="1">
      <c r="A64" s="754" t="s">
        <v>1869</v>
      </c>
      <c r="B64" s="748" t="s">
        <v>1870</v>
      </c>
      <c r="C64" s="755">
        <v>4</v>
      </c>
      <c r="D64" s="750">
        <v>4.9399999999999999E-3</v>
      </c>
      <c r="E64" s="755">
        <v>94</v>
      </c>
      <c r="F64" s="750">
        <v>2.6700000000000001E-3</v>
      </c>
      <c r="G64" s="755">
        <v>46</v>
      </c>
      <c r="H64" s="750">
        <v>4.8700000000000002E-3</v>
      </c>
    </row>
    <row r="65" spans="1:8" ht="12.75" customHeight="1">
      <c r="A65" s="754" t="s">
        <v>1871</v>
      </c>
      <c r="B65" s="748" t="s">
        <v>1872</v>
      </c>
      <c r="C65" s="755">
        <v>12</v>
      </c>
      <c r="D65" s="750">
        <v>1.481E-2</v>
      </c>
      <c r="E65" s="755">
        <v>244</v>
      </c>
      <c r="F65" s="750">
        <v>6.94E-3</v>
      </c>
      <c r="G65" s="755">
        <v>108</v>
      </c>
      <c r="H65" s="750">
        <v>1.1429999999999999E-2</v>
      </c>
    </row>
    <row r="66" spans="1:8" ht="12.75" customHeight="1">
      <c r="A66" s="754" t="s">
        <v>1873</v>
      </c>
      <c r="B66" s="748" t="s">
        <v>1874</v>
      </c>
      <c r="C66" s="755">
        <v>3</v>
      </c>
      <c r="D66" s="750">
        <v>3.7000000000000002E-3</v>
      </c>
      <c r="E66" s="755">
        <v>66</v>
      </c>
      <c r="F66" s="750">
        <v>1.8799999999999999E-3</v>
      </c>
      <c r="G66" s="755">
        <v>21</v>
      </c>
      <c r="H66" s="750">
        <v>2.2200000000000002E-3</v>
      </c>
    </row>
    <row r="67" spans="1:8" ht="12.75" customHeight="1">
      <c r="A67" s="754" t="s">
        <v>1875</v>
      </c>
      <c r="B67" s="748" t="s">
        <v>1876</v>
      </c>
      <c r="C67" s="755">
        <v>7</v>
      </c>
      <c r="D67" s="750">
        <v>8.6400000000000001E-3</v>
      </c>
      <c r="E67" s="755">
        <v>172</v>
      </c>
      <c r="F67" s="750">
        <v>4.8900000000000002E-3</v>
      </c>
      <c r="G67" s="755">
        <v>52</v>
      </c>
      <c r="H67" s="750">
        <v>5.4999999999999997E-3</v>
      </c>
    </row>
    <row r="68" spans="1:8" ht="12.75" customHeight="1">
      <c r="A68" s="754" t="s">
        <v>1877</v>
      </c>
      <c r="B68" s="748" t="s">
        <v>1878</v>
      </c>
      <c r="C68" s="755">
        <v>14</v>
      </c>
      <c r="D68" s="750">
        <v>1.728E-2</v>
      </c>
      <c r="E68" s="755">
        <v>320</v>
      </c>
      <c r="F68" s="750">
        <v>9.1000000000000004E-3</v>
      </c>
      <c r="G68" s="755">
        <v>121</v>
      </c>
      <c r="H68" s="750">
        <v>1.281E-2</v>
      </c>
    </row>
    <row r="69" spans="1:8" ht="12.75" customHeight="1">
      <c r="A69" s="754" t="s">
        <v>1879</v>
      </c>
      <c r="B69" s="748" t="s">
        <v>1880</v>
      </c>
      <c r="C69" s="755">
        <v>14</v>
      </c>
      <c r="D69" s="750">
        <v>1.728E-2</v>
      </c>
      <c r="E69" s="755">
        <v>276</v>
      </c>
      <c r="F69" s="750">
        <v>7.8499999999999993E-3</v>
      </c>
      <c r="G69" s="755">
        <v>121</v>
      </c>
      <c r="H69" s="750">
        <v>1.281E-2</v>
      </c>
    </row>
    <row r="70" spans="1:8" ht="12.75" customHeight="1">
      <c r="A70" s="754" t="s">
        <v>1881</v>
      </c>
      <c r="B70" s="748" t="s">
        <v>1882</v>
      </c>
      <c r="C70" s="755">
        <v>12</v>
      </c>
      <c r="D70" s="750">
        <v>1.481E-2</v>
      </c>
      <c r="E70" s="755">
        <v>254</v>
      </c>
      <c r="F70" s="750">
        <v>7.2199999999999999E-3</v>
      </c>
      <c r="G70" s="755">
        <v>117</v>
      </c>
      <c r="H70" s="750">
        <v>1.238E-2</v>
      </c>
    </row>
    <row r="71" spans="1:8" ht="12.75" customHeight="1">
      <c r="A71" s="754" t="s">
        <v>1883</v>
      </c>
      <c r="B71" s="748" t="s">
        <v>1884</v>
      </c>
      <c r="C71" s="755">
        <v>4</v>
      </c>
      <c r="D71" s="750">
        <v>4.9399999999999999E-3</v>
      </c>
      <c r="E71" s="755">
        <v>68</v>
      </c>
      <c r="F71" s="750">
        <v>1.9300000000000001E-3</v>
      </c>
      <c r="G71" s="755">
        <v>23</v>
      </c>
      <c r="H71" s="750">
        <v>2.4299999999999999E-3</v>
      </c>
    </row>
    <row r="72" spans="1:8" ht="12.75" customHeight="1">
      <c r="A72" s="754" t="s">
        <v>1885</v>
      </c>
      <c r="B72" s="748" t="s">
        <v>1597</v>
      </c>
      <c r="C72" s="755">
        <v>82</v>
      </c>
      <c r="D72" s="750">
        <v>0.10123</v>
      </c>
      <c r="E72" s="755">
        <v>2211</v>
      </c>
      <c r="F72" s="750">
        <v>6.2890000000000001E-2</v>
      </c>
      <c r="G72" s="755">
        <v>854</v>
      </c>
      <c r="H72" s="750">
        <v>9.0389999999999998E-2</v>
      </c>
    </row>
    <row r="73" spans="1:8" ht="12.75" customHeight="1">
      <c r="A73" s="754" t="s">
        <v>1886</v>
      </c>
      <c r="B73" s="748" t="s">
        <v>1887</v>
      </c>
      <c r="C73" s="755">
        <v>0</v>
      </c>
      <c r="D73" s="750">
        <v>0</v>
      </c>
      <c r="E73" s="755">
        <v>0</v>
      </c>
      <c r="F73" s="750">
        <v>0</v>
      </c>
      <c r="G73" s="755">
        <v>0</v>
      </c>
      <c r="H73" s="750">
        <v>0</v>
      </c>
    </row>
    <row r="74" spans="1:8" ht="12.75" customHeight="1">
      <c r="A74" s="754" t="s">
        <v>1888</v>
      </c>
      <c r="B74" s="748" t="s">
        <v>1889</v>
      </c>
      <c r="C74" s="755">
        <v>7</v>
      </c>
      <c r="D74" s="750">
        <v>8.6400000000000001E-3</v>
      </c>
      <c r="E74" s="755">
        <v>142</v>
      </c>
      <c r="F74" s="750">
        <v>4.0400000000000002E-3</v>
      </c>
      <c r="G74" s="755">
        <v>63</v>
      </c>
      <c r="H74" s="750">
        <v>6.6699999999999997E-3</v>
      </c>
    </row>
    <row r="75" spans="1:8" ht="12.75" customHeight="1">
      <c r="A75" s="754" t="s">
        <v>1890</v>
      </c>
      <c r="B75" s="748" t="s">
        <v>1891</v>
      </c>
      <c r="C75" s="755">
        <v>1</v>
      </c>
      <c r="D75" s="750">
        <v>1.23E-3</v>
      </c>
      <c r="E75" s="755">
        <v>18</v>
      </c>
      <c r="F75" s="750">
        <v>5.1000000000000004E-4</v>
      </c>
      <c r="G75" s="755">
        <v>7</v>
      </c>
      <c r="H75" s="750">
        <v>7.3999999999999999E-4</v>
      </c>
    </row>
    <row r="76" spans="1:8" ht="12.75" customHeight="1">
      <c r="A76" s="754" t="s">
        <v>1892</v>
      </c>
      <c r="B76" s="748" t="s">
        <v>1893</v>
      </c>
      <c r="C76" s="755">
        <v>13</v>
      </c>
      <c r="D76" s="750">
        <v>1.6049999999999998E-2</v>
      </c>
      <c r="E76" s="755">
        <v>250</v>
      </c>
      <c r="F76" s="750">
        <v>7.11E-3</v>
      </c>
      <c r="G76" s="755">
        <v>112</v>
      </c>
      <c r="H76" s="750">
        <v>1.1849999999999999E-2</v>
      </c>
    </row>
    <row r="77" spans="1:8" ht="12.75" customHeight="1">
      <c r="A77" s="1253" t="s">
        <v>588</v>
      </c>
      <c r="B77" s="1253" t="s">
        <v>529</v>
      </c>
      <c r="C77" s="759">
        <v>810</v>
      </c>
      <c r="D77" s="760">
        <v>1</v>
      </c>
      <c r="E77" s="759">
        <v>35156</v>
      </c>
      <c r="F77" s="760">
        <v>1</v>
      </c>
      <c r="G77" s="759">
        <v>9448</v>
      </c>
      <c r="H77" s="760">
        <v>1</v>
      </c>
    </row>
    <row r="78" spans="1:8" ht="12" customHeight="1">
      <c r="A78" s="1254" t="s">
        <v>1765</v>
      </c>
      <c r="B78" s="1255">
        <v>0</v>
      </c>
      <c r="C78" s="1255">
        <v>0</v>
      </c>
      <c r="D78" s="1255">
        <v>0</v>
      </c>
      <c r="E78" s="1255">
        <v>0</v>
      </c>
      <c r="F78" s="1255">
        <v>0</v>
      </c>
      <c r="G78" s="1255">
        <v>0</v>
      </c>
      <c r="H78" s="1255">
        <v>0</v>
      </c>
    </row>
    <row r="79" spans="1:8" ht="12.75" customHeight="1">
      <c r="A79" s="757" t="s">
        <v>1894</v>
      </c>
      <c r="B79" s="748" t="s">
        <v>1775</v>
      </c>
      <c r="C79" s="758">
        <v>25</v>
      </c>
      <c r="D79" s="751">
        <v>0.21929999999999999</v>
      </c>
      <c r="E79" s="758">
        <v>610</v>
      </c>
      <c r="F79" s="751">
        <v>0.30318000000000001</v>
      </c>
      <c r="G79" s="758">
        <v>210</v>
      </c>
      <c r="H79" s="751">
        <v>0.19849</v>
      </c>
    </row>
    <row r="80" spans="1:8" ht="12.75" customHeight="1">
      <c r="A80" s="754" t="s">
        <v>1895</v>
      </c>
      <c r="B80" s="748" t="s">
        <v>1896</v>
      </c>
      <c r="C80" s="758">
        <v>75</v>
      </c>
      <c r="D80" s="751">
        <v>0.65788999999999997</v>
      </c>
      <c r="E80" s="758">
        <v>1111</v>
      </c>
      <c r="F80" s="751">
        <v>0.55218999999999996</v>
      </c>
      <c r="G80" s="758">
        <v>672</v>
      </c>
      <c r="H80" s="751">
        <v>0.63515999999999995</v>
      </c>
    </row>
    <row r="81" spans="1:8" ht="12.75" customHeight="1">
      <c r="A81" s="754" t="s">
        <v>1897</v>
      </c>
      <c r="B81" s="748" t="s">
        <v>1898</v>
      </c>
      <c r="C81" s="758">
        <v>0</v>
      </c>
      <c r="D81" s="751">
        <v>0</v>
      </c>
      <c r="E81" s="758">
        <v>0</v>
      </c>
      <c r="F81" s="751">
        <v>0</v>
      </c>
      <c r="G81" s="758">
        <v>0</v>
      </c>
      <c r="H81" s="751">
        <v>0</v>
      </c>
    </row>
    <row r="82" spans="1:8" ht="12.75" customHeight="1">
      <c r="A82" s="754" t="s">
        <v>1899</v>
      </c>
      <c r="B82" s="748" t="s">
        <v>1900</v>
      </c>
      <c r="C82" s="758">
        <v>0</v>
      </c>
      <c r="D82" s="751">
        <v>0</v>
      </c>
      <c r="E82" s="758">
        <v>0</v>
      </c>
      <c r="F82" s="751">
        <v>0</v>
      </c>
      <c r="G82" s="758">
        <v>0</v>
      </c>
      <c r="H82" s="751">
        <v>0</v>
      </c>
    </row>
    <row r="83" spans="1:8" ht="12.75" customHeight="1">
      <c r="A83" s="754" t="s">
        <v>1901</v>
      </c>
      <c r="B83" s="748" t="s">
        <v>1902</v>
      </c>
      <c r="C83" s="758">
        <v>9</v>
      </c>
      <c r="D83" s="751">
        <v>7.8950000000000006E-2</v>
      </c>
      <c r="E83" s="758">
        <v>80</v>
      </c>
      <c r="F83" s="751">
        <v>3.9759999999999997E-2</v>
      </c>
      <c r="G83" s="758">
        <v>123</v>
      </c>
      <c r="H83" s="751">
        <v>0.11626</v>
      </c>
    </row>
    <row r="84" spans="1:8" ht="12.75" customHeight="1">
      <c r="A84" s="754" t="s">
        <v>1903</v>
      </c>
      <c r="B84" s="748" t="s">
        <v>1904</v>
      </c>
      <c r="C84" s="758">
        <v>5</v>
      </c>
      <c r="D84" s="751">
        <v>4.3860000000000003E-2</v>
      </c>
      <c r="E84" s="758">
        <v>211</v>
      </c>
      <c r="F84" s="751">
        <v>0.10487</v>
      </c>
      <c r="G84" s="758">
        <v>53</v>
      </c>
      <c r="H84" s="751">
        <v>5.0090000000000003E-2</v>
      </c>
    </row>
    <row r="85" spans="1:8" ht="12.75" customHeight="1">
      <c r="A85" s="754" t="s">
        <v>1905</v>
      </c>
      <c r="B85" s="748" t="s">
        <v>1906</v>
      </c>
      <c r="C85" s="758">
        <v>0</v>
      </c>
      <c r="D85" s="751">
        <v>0</v>
      </c>
      <c r="E85" s="758">
        <v>0</v>
      </c>
      <c r="F85" s="751">
        <v>0</v>
      </c>
      <c r="G85" s="758">
        <v>0</v>
      </c>
      <c r="H85" s="751">
        <v>0</v>
      </c>
    </row>
    <row r="86" spans="1:8" ht="12.75" customHeight="1">
      <c r="A86" s="754" t="s">
        <v>1907</v>
      </c>
      <c r="B86" s="748" t="s">
        <v>1908</v>
      </c>
      <c r="C86" s="758">
        <v>0</v>
      </c>
      <c r="D86" s="751">
        <v>0</v>
      </c>
      <c r="E86" s="758">
        <v>0</v>
      </c>
      <c r="F86" s="751">
        <v>0</v>
      </c>
      <c r="G86" s="758">
        <v>0</v>
      </c>
      <c r="H86" s="751">
        <v>0</v>
      </c>
    </row>
    <row r="87" spans="1:8" ht="12.75" customHeight="1">
      <c r="A87" s="754" t="s">
        <v>1909</v>
      </c>
      <c r="B87" s="748" t="s">
        <v>1910</v>
      </c>
      <c r="C87" s="758">
        <v>0</v>
      </c>
      <c r="D87" s="751">
        <v>0</v>
      </c>
      <c r="E87" s="758">
        <v>0</v>
      </c>
      <c r="F87" s="751">
        <v>0</v>
      </c>
      <c r="G87" s="758">
        <v>0</v>
      </c>
      <c r="H87" s="751">
        <v>0</v>
      </c>
    </row>
    <row r="88" spans="1:8" ht="12.75" customHeight="1">
      <c r="A88" s="754" t="s">
        <v>1911</v>
      </c>
      <c r="B88" s="748" t="s">
        <v>1912</v>
      </c>
      <c r="C88" s="758">
        <v>0</v>
      </c>
      <c r="D88" s="751">
        <v>0</v>
      </c>
      <c r="E88" s="758">
        <v>0</v>
      </c>
      <c r="F88" s="751">
        <v>0</v>
      </c>
      <c r="G88" s="758">
        <v>0</v>
      </c>
      <c r="H88" s="751">
        <v>0</v>
      </c>
    </row>
    <row r="89" spans="1:8" ht="12.75" customHeight="1">
      <c r="A89" s="1253" t="s">
        <v>588</v>
      </c>
      <c r="B89" s="1253" t="s">
        <v>529</v>
      </c>
      <c r="C89" s="759">
        <v>114</v>
      </c>
      <c r="D89" s="760">
        <v>1</v>
      </c>
      <c r="E89" s="759">
        <v>2012</v>
      </c>
      <c r="F89" s="760">
        <v>1</v>
      </c>
      <c r="G89" s="759">
        <v>1058</v>
      </c>
      <c r="H89" s="760">
        <v>1</v>
      </c>
    </row>
    <row r="90" spans="1:8" ht="12" customHeight="1">
      <c r="A90" s="1254" t="s">
        <v>1766</v>
      </c>
      <c r="B90" s="1255">
        <v>0</v>
      </c>
      <c r="C90" s="1255">
        <v>0</v>
      </c>
      <c r="D90" s="1255">
        <v>0</v>
      </c>
      <c r="E90" s="1255">
        <v>0</v>
      </c>
      <c r="F90" s="1255">
        <v>0</v>
      </c>
      <c r="G90" s="1255">
        <v>0</v>
      </c>
      <c r="H90" s="1255">
        <v>0</v>
      </c>
    </row>
    <row r="91" spans="1:8" ht="12.75" customHeight="1">
      <c r="A91" s="757" t="s">
        <v>1913</v>
      </c>
      <c r="B91" s="748" t="s">
        <v>1775</v>
      </c>
      <c r="C91" s="758">
        <v>3</v>
      </c>
      <c r="D91" s="751">
        <v>0.13636000000000001</v>
      </c>
      <c r="E91" s="758">
        <v>22</v>
      </c>
      <c r="F91" s="751">
        <v>1.9300000000000001E-3</v>
      </c>
      <c r="G91" s="758">
        <v>20</v>
      </c>
      <c r="H91" s="751">
        <v>5.917E-2</v>
      </c>
    </row>
    <row r="92" spans="1:8" ht="12.75" customHeight="1">
      <c r="A92" s="754" t="s">
        <v>1914</v>
      </c>
      <c r="B92" s="748" t="s">
        <v>1915</v>
      </c>
      <c r="C92" s="758">
        <v>2</v>
      </c>
      <c r="D92" s="751">
        <v>9.0910000000000005E-2</v>
      </c>
      <c r="E92" s="758">
        <v>1326</v>
      </c>
      <c r="F92" s="751">
        <v>0.11644</v>
      </c>
      <c r="G92" s="758">
        <v>31</v>
      </c>
      <c r="H92" s="751">
        <v>9.1719999999999996E-2</v>
      </c>
    </row>
    <row r="93" spans="1:8" ht="12.75" customHeight="1">
      <c r="A93" s="754" t="s">
        <v>1916</v>
      </c>
      <c r="B93" s="748" t="s">
        <v>1917</v>
      </c>
      <c r="C93" s="758">
        <v>4</v>
      </c>
      <c r="D93" s="751">
        <v>0.18182000000000001</v>
      </c>
      <c r="E93" s="758">
        <v>2944</v>
      </c>
      <c r="F93" s="751">
        <v>0.25852000000000003</v>
      </c>
      <c r="G93" s="758">
        <v>106</v>
      </c>
      <c r="H93" s="751">
        <v>0.31361</v>
      </c>
    </row>
    <row r="94" spans="1:8" ht="12.75" customHeight="1">
      <c r="A94" s="754" t="s">
        <v>1918</v>
      </c>
      <c r="B94" s="748" t="s">
        <v>1919</v>
      </c>
      <c r="C94" s="758">
        <v>0</v>
      </c>
      <c r="D94" s="751">
        <v>0</v>
      </c>
      <c r="E94" s="758">
        <v>0</v>
      </c>
      <c r="F94" s="751">
        <v>0</v>
      </c>
      <c r="G94" s="758">
        <v>0</v>
      </c>
      <c r="H94" s="751">
        <v>0</v>
      </c>
    </row>
    <row r="95" spans="1:8" ht="12.75" customHeight="1">
      <c r="A95" s="754" t="s">
        <v>1920</v>
      </c>
      <c r="B95" s="748" t="s">
        <v>1921</v>
      </c>
      <c r="C95" s="758">
        <v>8</v>
      </c>
      <c r="D95" s="751">
        <v>0.36364000000000002</v>
      </c>
      <c r="E95" s="758">
        <v>6984</v>
      </c>
      <c r="F95" s="751">
        <v>0.61328000000000005</v>
      </c>
      <c r="G95" s="758">
        <v>127</v>
      </c>
      <c r="H95" s="751">
        <v>0.37574000000000002</v>
      </c>
    </row>
    <row r="96" spans="1:8" ht="12.75" customHeight="1">
      <c r="A96" s="754" t="s">
        <v>1922</v>
      </c>
      <c r="B96" s="748" t="s">
        <v>1923</v>
      </c>
      <c r="C96" s="758">
        <v>0</v>
      </c>
      <c r="D96" s="751">
        <v>0</v>
      </c>
      <c r="E96" s="758">
        <v>0</v>
      </c>
      <c r="F96" s="751">
        <v>0</v>
      </c>
      <c r="G96" s="758">
        <v>0</v>
      </c>
      <c r="H96" s="751">
        <v>0</v>
      </c>
    </row>
    <row r="97" spans="1:8" ht="12.75" customHeight="1">
      <c r="A97" s="754" t="s">
        <v>1924</v>
      </c>
      <c r="B97" s="748" t="s">
        <v>1925</v>
      </c>
      <c r="C97" s="758">
        <v>0</v>
      </c>
      <c r="D97" s="751">
        <v>0</v>
      </c>
      <c r="E97" s="758">
        <v>0</v>
      </c>
      <c r="F97" s="751">
        <v>0</v>
      </c>
      <c r="G97" s="758">
        <v>0</v>
      </c>
      <c r="H97" s="751">
        <v>0</v>
      </c>
    </row>
    <row r="98" spans="1:8" ht="12.75" customHeight="1">
      <c r="A98" s="754" t="s">
        <v>1926</v>
      </c>
      <c r="B98" s="748" t="s">
        <v>1927</v>
      </c>
      <c r="C98" s="758">
        <v>2</v>
      </c>
      <c r="D98" s="751">
        <v>9.0910000000000005E-2</v>
      </c>
      <c r="E98" s="758">
        <v>52</v>
      </c>
      <c r="F98" s="751">
        <v>4.5700000000000003E-3</v>
      </c>
      <c r="G98" s="758">
        <v>13</v>
      </c>
      <c r="H98" s="751">
        <v>3.8460000000000001E-2</v>
      </c>
    </row>
    <row r="99" spans="1:8" ht="12.75" customHeight="1">
      <c r="A99" s="754" t="s">
        <v>1928</v>
      </c>
      <c r="B99" s="748" t="s">
        <v>1929</v>
      </c>
      <c r="C99" s="758">
        <v>3</v>
      </c>
      <c r="D99" s="751">
        <v>0.13636000000000001</v>
      </c>
      <c r="E99" s="758">
        <v>60</v>
      </c>
      <c r="F99" s="751">
        <v>5.2700000000000004E-3</v>
      </c>
      <c r="G99" s="758">
        <v>41</v>
      </c>
      <c r="H99" s="751">
        <v>0.12130000000000001</v>
      </c>
    </row>
    <row r="100" spans="1:8" ht="12.75" customHeight="1">
      <c r="A100" s="1253" t="s">
        <v>588</v>
      </c>
      <c r="B100" s="1253" t="s">
        <v>529</v>
      </c>
      <c r="C100" s="759">
        <v>22</v>
      </c>
      <c r="D100" s="760">
        <v>1</v>
      </c>
      <c r="E100" s="759">
        <v>11388</v>
      </c>
      <c r="F100" s="760">
        <v>1</v>
      </c>
      <c r="G100" s="759">
        <v>338</v>
      </c>
      <c r="H100" s="760">
        <v>1</v>
      </c>
    </row>
    <row r="101" spans="1:8" ht="15.75" customHeight="1">
      <c r="A101" s="1252" t="s">
        <v>1767</v>
      </c>
      <c r="B101" s="1252"/>
      <c r="C101" s="761">
        <v>1857</v>
      </c>
      <c r="D101" s="762"/>
      <c r="E101" s="761">
        <v>62569</v>
      </c>
      <c r="F101" s="762"/>
      <c r="G101" s="761">
        <v>21209</v>
      </c>
      <c r="H101" s="763"/>
    </row>
    <row r="102" spans="1:8">
      <c r="A102" s="723" t="s">
        <v>1733</v>
      </c>
    </row>
  </sheetData>
  <mergeCells count="17">
    <mergeCell ref="A2:B2"/>
    <mergeCell ref="C2:D2"/>
    <mergeCell ref="E2:F2"/>
    <mergeCell ref="G2:H2"/>
    <mergeCell ref="A3:H3"/>
    <mergeCell ref="A101:B101"/>
    <mergeCell ref="A21:B21"/>
    <mergeCell ref="A22:H22"/>
    <mergeCell ref="A38:B38"/>
    <mergeCell ref="A39:H39"/>
    <mergeCell ref="A48:B48"/>
    <mergeCell ref="A49:H49"/>
    <mergeCell ref="A77:B77"/>
    <mergeCell ref="A78:H78"/>
    <mergeCell ref="A89:B89"/>
    <mergeCell ref="A90:H90"/>
    <mergeCell ref="A100:B100"/>
  </mergeCells>
  <pageMargins left="0.70866141732283472" right="0.70866141732283472" top="0.78740157480314965" bottom="0.78740157480314965" header="0.31496062992125984" footer="0.31496062992125984"/>
  <pageSetup paperSize="9" scale="92" orientation="portrait" r:id="rId1"/>
  <headerFooter scaleWithDoc="0">
    <oddHeader>&amp;C&amp;"Arial,Standard"&amp;10&amp;P von &amp;N</oddHeader>
    <oddFooter>&amp;L&amp;"Arial,Fett"DIE&amp;"Arial,Standard"&amp;10 - Arbeitsbereich Statistik, &amp;D &amp;R&amp;"Arial,Standard"&amp;10ISV-02</oddFooter>
  </headerFooter>
  <rowBreaks count="1" manualBreakCount="1">
    <brk id="48"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1.25" defaultRowHeight="15"/>
  <cols>
    <col min="1" max="1" width="18.75" style="687" customWidth="1"/>
    <col min="2" max="16384" width="11.25" style="687"/>
  </cols>
  <sheetData>
    <row r="1" spans="1:12" ht="27.6" customHeight="1">
      <c r="A1" s="1260" t="s">
        <v>1705</v>
      </c>
      <c r="B1" s="1260"/>
      <c r="C1" s="1260"/>
      <c r="D1" s="1260"/>
      <c r="E1" s="1260"/>
      <c r="F1" s="1260"/>
      <c r="G1" s="1260"/>
      <c r="H1" s="1260"/>
      <c r="I1" s="1260"/>
      <c r="J1" s="1260"/>
      <c r="K1" s="1260"/>
      <c r="L1" s="1260"/>
    </row>
    <row r="2" spans="1:12" ht="38.25">
      <c r="A2" s="764" t="s">
        <v>1930</v>
      </c>
      <c r="B2" s="737" t="s">
        <v>1931</v>
      </c>
      <c r="C2" s="737" t="s">
        <v>1932</v>
      </c>
      <c r="D2" s="737" t="s">
        <v>1933</v>
      </c>
      <c r="E2" s="737" t="s">
        <v>1934</v>
      </c>
      <c r="F2" s="737" t="s">
        <v>1935</v>
      </c>
      <c r="G2" s="737" t="s">
        <v>1936</v>
      </c>
      <c r="H2" s="737" t="s">
        <v>1937</v>
      </c>
      <c r="I2" s="737" t="s">
        <v>1938</v>
      </c>
      <c r="J2" s="737" t="s">
        <v>1939</v>
      </c>
      <c r="K2" s="737" t="s">
        <v>1940</v>
      </c>
      <c r="L2" s="737" t="s">
        <v>588</v>
      </c>
    </row>
    <row r="3" spans="1:12">
      <c r="A3" s="1259" t="s">
        <v>1761</v>
      </c>
      <c r="B3" s="758">
        <v>8</v>
      </c>
      <c r="C3" s="758">
        <v>0</v>
      </c>
      <c r="D3" s="758">
        <v>0</v>
      </c>
      <c r="E3" s="758">
        <v>0</v>
      </c>
      <c r="F3" s="758">
        <v>1</v>
      </c>
      <c r="G3" s="758">
        <v>16</v>
      </c>
      <c r="H3" s="758">
        <v>0</v>
      </c>
      <c r="I3" s="758">
        <v>1</v>
      </c>
      <c r="J3" s="758">
        <v>0</v>
      </c>
      <c r="K3" s="758">
        <v>35</v>
      </c>
      <c r="L3" s="758">
        <v>61</v>
      </c>
    </row>
    <row r="4" spans="1:12">
      <c r="A4" s="1259">
        <v>0</v>
      </c>
      <c r="B4" s="766">
        <v>0.11765</v>
      </c>
      <c r="C4" s="766">
        <v>0</v>
      </c>
      <c r="D4" s="766">
        <v>0</v>
      </c>
      <c r="E4" s="766">
        <v>0</v>
      </c>
      <c r="F4" s="766">
        <v>0.125</v>
      </c>
      <c r="G4" s="766">
        <v>0.21052999999999999</v>
      </c>
      <c r="H4" s="766" t="s">
        <v>1742</v>
      </c>
      <c r="I4" s="766">
        <v>1</v>
      </c>
      <c r="J4" s="766" t="s">
        <v>1742</v>
      </c>
      <c r="K4" s="766">
        <v>0.63636000000000004</v>
      </c>
      <c r="L4" s="766">
        <v>0.11212999999999999</v>
      </c>
    </row>
    <row r="5" spans="1:12">
      <c r="A5" s="765" t="s">
        <v>1941</v>
      </c>
      <c r="B5" s="766">
        <v>5.2630000000000003E-2</v>
      </c>
      <c r="C5" s="766">
        <v>0</v>
      </c>
      <c r="D5" s="766">
        <v>0</v>
      </c>
      <c r="E5" s="766">
        <v>0</v>
      </c>
      <c r="F5" s="766">
        <v>6.5799999999999999E-3</v>
      </c>
      <c r="G5" s="766">
        <v>0.10526000000000001</v>
      </c>
      <c r="H5" s="766">
        <v>0</v>
      </c>
      <c r="I5" s="766">
        <v>6.5799999999999999E-3</v>
      </c>
      <c r="J5" s="766">
        <v>0</v>
      </c>
      <c r="K5" s="766">
        <v>0.23025999999999999</v>
      </c>
      <c r="L5" s="766">
        <v>0.40132000000000001</v>
      </c>
    </row>
    <row r="6" spans="1:12">
      <c r="A6" s="1259" t="s">
        <v>1762</v>
      </c>
      <c r="B6" s="758">
        <v>0</v>
      </c>
      <c r="C6" s="758">
        <v>0</v>
      </c>
      <c r="D6" s="758">
        <v>0</v>
      </c>
      <c r="E6" s="758">
        <v>0</v>
      </c>
      <c r="F6" s="758">
        <v>4</v>
      </c>
      <c r="G6" s="758">
        <v>11</v>
      </c>
      <c r="H6" s="758">
        <v>0</v>
      </c>
      <c r="I6" s="758">
        <v>0</v>
      </c>
      <c r="J6" s="758">
        <v>0</v>
      </c>
      <c r="K6" s="758">
        <v>1</v>
      </c>
      <c r="L6" s="758">
        <v>16</v>
      </c>
    </row>
    <row r="7" spans="1:12">
      <c r="A7" s="1259">
        <v>0</v>
      </c>
      <c r="B7" s="766">
        <v>0</v>
      </c>
      <c r="C7" s="766">
        <v>0</v>
      </c>
      <c r="D7" s="766">
        <v>0</v>
      </c>
      <c r="E7" s="766">
        <v>0</v>
      </c>
      <c r="F7" s="766">
        <v>0.5</v>
      </c>
      <c r="G7" s="766">
        <v>0.14474000000000001</v>
      </c>
      <c r="H7" s="766" t="s">
        <v>1742</v>
      </c>
      <c r="I7" s="766">
        <v>0</v>
      </c>
      <c r="J7" s="766" t="s">
        <v>1742</v>
      </c>
      <c r="K7" s="766">
        <v>1.8180000000000002E-2</v>
      </c>
      <c r="L7" s="766">
        <v>2.9409999999999999E-2</v>
      </c>
    </row>
    <row r="8" spans="1:12">
      <c r="A8" s="765" t="s">
        <v>1941</v>
      </c>
      <c r="B8" s="766">
        <v>0</v>
      </c>
      <c r="C8" s="766">
        <v>0</v>
      </c>
      <c r="D8" s="766">
        <v>0</v>
      </c>
      <c r="E8" s="766">
        <v>0</v>
      </c>
      <c r="F8" s="766">
        <v>1.2699999999999999E-2</v>
      </c>
      <c r="G8" s="766">
        <v>3.492E-2</v>
      </c>
      <c r="H8" s="766">
        <v>0</v>
      </c>
      <c r="I8" s="766">
        <v>0</v>
      </c>
      <c r="J8" s="766">
        <v>0</v>
      </c>
      <c r="K8" s="766">
        <v>3.1700000000000001E-3</v>
      </c>
      <c r="L8" s="766">
        <v>5.0790000000000002E-2</v>
      </c>
    </row>
    <row r="9" spans="1:12">
      <c r="A9" s="1259" t="s">
        <v>1763</v>
      </c>
      <c r="B9" s="758">
        <v>13</v>
      </c>
      <c r="C9" s="758">
        <v>0</v>
      </c>
      <c r="D9" s="758">
        <v>0</v>
      </c>
      <c r="E9" s="758">
        <v>0</v>
      </c>
      <c r="F9" s="758">
        <v>0</v>
      </c>
      <c r="G9" s="758">
        <v>14</v>
      </c>
      <c r="H9" s="758">
        <v>0</v>
      </c>
      <c r="I9" s="758">
        <v>0</v>
      </c>
      <c r="J9" s="758">
        <v>0</v>
      </c>
      <c r="K9" s="758">
        <v>4</v>
      </c>
      <c r="L9" s="758">
        <v>31</v>
      </c>
    </row>
    <row r="10" spans="1:12">
      <c r="A10" s="1259">
        <v>0</v>
      </c>
      <c r="B10" s="766">
        <v>0.19117999999999999</v>
      </c>
      <c r="C10" s="766">
        <v>0</v>
      </c>
      <c r="D10" s="766">
        <v>0</v>
      </c>
      <c r="E10" s="766">
        <v>0</v>
      </c>
      <c r="F10" s="766">
        <v>0</v>
      </c>
      <c r="G10" s="766">
        <v>0.18421000000000001</v>
      </c>
      <c r="H10" s="766" t="s">
        <v>1742</v>
      </c>
      <c r="I10" s="766">
        <v>0</v>
      </c>
      <c r="J10" s="766" t="s">
        <v>1742</v>
      </c>
      <c r="K10" s="766">
        <v>7.2730000000000003E-2</v>
      </c>
      <c r="L10" s="766">
        <v>5.6989999999999999E-2</v>
      </c>
    </row>
    <row r="11" spans="1:12">
      <c r="A11" s="765" t="s">
        <v>1941</v>
      </c>
      <c r="B11" s="766">
        <v>3.3509999999999998E-2</v>
      </c>
      <c r="C11" s="766">
        <v>0</v>
      </c>
      <c r="D11" s="766">
        <v>0</v>
      </c>
      <c r="E11" s="766">
        <v>0</v>
      </c>
      <c r="F11" s="766">
        <v>0</v>
      </c>
      <c r="G11" s="766">
        <v>3.6080000000000001E-2</v>
      </c>
      <c r="H11" s="766">
        <v>0</v>
      </c>
      <c r="I11" s="766">
        <v>0</v>
      </c>
      <c r="J11" s="766">
        <v>0</v>
      </c>
      <c r="K11" s="766">
        <v>1.031E-2</v>
      </c>
      <c r="L11" s="766">
        <v>7.9899999999999999E-2</v>
      </c>
    </row>
    <row r="12" spans="1:12">
      <c r="A12" s="1259" t="s">
        <v>1764</v>
      </c>
      <c r="B12" s="758">
        <v>30</v>
      </c>
      <c r="C12" s="758">
        <v>17</v>
      </c>
      <c r="D12" s="758">
        <v>0</v>
      </c>
      <c r="E12" s="758">
        <v>284</v>
      </c>
      <c r="F12" s="758">
        <v>1</v>
      </c>
      <c r="G12" s="758">
        <v>4</v>
      </c>
      <c r="H12" s="758">
        <v>0</v>
      </c>
      <c r="I12" s="758">
        <v>0</v>
      </c>
      <c r="J12" s="758">
        <v>0</v>
      </c>
      <c r="K12" s="758">
        <v>8</v>
      </c>
      <c r="L12" s="758">
        <v>344</v>
      </c>
    </row>
    <row r="13" spans="1:12">
      <c r="A13" s="1259">
        <v>0</v>
      </c>
      <c r="B13" s="766">
        <v>0.44118000000000002</v>
      </c>
      <c r="C13" s="766">
        <v>1</v>
      </c>
      <c r="D13" s="766">
        <v>0</v>
      </c>
      <c r="E13" s="766">
        <v>1</v>
      </c>
      <c r="F13" s="766">
        <v>0.125</v>
      </c>
      <c r="G13" s="766">
        <v>5.2630000000000003E-2</v>
      </c>
      <c r="H13" s="766" t="s">
        <v>1742</v>
      </c>
      <c r="I13" s="766">
        <v>0</v>
      </c>
      <c r="J13" s="766" t="s">
        <v>1742</v>
      </c>
      <c r="K13" s="766">
        <v>0.14545</v>
      </c>
      <c r="L13" s="766">
        <v>0.63234999999999997</v>
      </c>
    </row>
    <row r="14" spans="1:12">
      <c r="A14" s="765" t="s">
        <v>1941</v>
      </c>
      <c r="B14" s="766">
        <v>3.4520000000000002E-2</v>
      </c>
      <c r="C14" s="766">
        <v>1.9560000000000001E-2</v>
      </c>
      <c r="D14" s="766">
        <v>0</v>
      </c>
      <c r="E14" s="766">
        <v>0.32680999999999999</v>
      </c>
      <c r="F14" s="766">
        <v>1.15E-3</v>
      </c>
      <c r="G14" s="766">
        <v>4.5999999999999999E-3</v>
      </c>
      <c r="H14" s="766">
        <v>0</v>
      </c>
      <c r="I14" s="766">
        <v>0</v>
      </c>
      <c r="J14" s="766">
        <v>0</v>
      </c>
      <c r="K14" s="766">
        <v>9.2099999999999994E-3</v>
      </c>
      <c r="L14" s="766">
        <v>0.39585999999999999</v>
      </c>
    </row>
    <row r="15" spans="1:12">
      <c r="A15" s="1259" t="s">
        <v>1765</v>
      </c>
      <c r="B15" s="758">
        <v>14</v>
      </c>
      <c r="C15" s="758">
        <v>0</v>
      </c>
      <c r="D15" s="758">
        <v>34</v>
      </c>
      <c r="E15" s="758">
        <v>0</v>
      </c>
      <c r="F15" s="758">
        <v>2</v>
      </c>
      <c r="G15" s="758">
        <v>31</v>
      </c>
      <c r="H15" s="758">
        <v>0</v>
      </c>
      <c r="I15" s="758">
        <v>0</v>
      </c>
      <c r="J15" s="758">
        <v>0</v>
      </c>
      <c r="K15" s="758">
        <v>6</v>
      </c>
      <c r="L15" s="758">
        <v>87</v>
      </c>
    </row>
    <row r="16" spans="1:12">
      <c r="A16" s="1259">
        <v>0</v>
      </c>
      <c r="B16" s="766">
        <v>0.20588000000000001</v>
      </c>
      <c r="C16" s="766">
        <v>0</v>
      </c>
      <c r="D16" s="766">
        <v>0.97143000000000002</v>
      </c>
      <c r="E16" s="766">
        <v>0</v>
      </c>
      <c r="F16" s="766">
        <v>0.25</v>
      </c>
      <c r="G16" s="766">
        <v>0.40788999999999997</v>
      </c>
      <c r="H16" s="766" t="s">
        <v>1742</v>
      </c>
      <c r="I16" s="766">
        <v>0</v>
      </c>
      <c r="J16" s="766" t="s">
        <v>1742</v>
      </c>
      <c r="K16" s="766">
        <v>0.10909000000000001</v>
      </c>
      <c r="L16" s="766">
        <v>0.15992999999999999</v>
      </c>
    </row>
    <row r="17" spans="1:12">
      <c r="A17" s="765" t="s">
        <v>1941</v>
      </c>
      <c r="B17" s="766">
        <v>7.6920000000000002E-2</v>
      </c>
      <c r="C17" s="766">
        <v>0</v>
      </c>
      <c r="D17" s="766">
        <v>0.18681</v>
      </c>
      <c r="E17" s="766">
        <v>0</v>
      </c>
      <c r="F17" s="766">
        <v>1.099E-2</v>
      </c>
      <c r="G17" s="766">
        <v>0.17033000000000001</v>
      </c>
      <c r="H17" s="766">
        <v>0</v>
      </c>
      <c r="I17" s="766">
        <v>0</v>
      </c>
      <c r="J17" s="766">
        <v>0</v>
      </c>
      <c r="K17" s="766">
        <v>3.2969999999999999E-2</v>
      </c>
      <c r="L17" s="766">
        <v>0.47802</v>
      </c>
    </row>
    <row r="18" spans="1:12">
      <c r="A18" s="1259" t="s">
        <v>1766</v>
      </c>
      <c r="B18" s="758">
        <v>3</v>
      </c>
      <c r="C18" s="758">
        <v>0</v>
      </c>
      <c r="D18" s="758">
        <v>1</v>
      </c>
      <c r="E18" s="758">
        <v>0</v>
      </c>
      <c r="F18" s="758">
        <v>0</v>
      </c>
      <c r="G18" s="758">
        <v>0</v>
      </c>
      <c r="H18" s="758">
        <v>0</v>
      </c>
      <c r="I18" s="758">
        <v>0</v>
      </c>
      <c r="J18" s="758">
        <v>0</v>
      </c>
      <c r="K18" s="758">
        <v>1</v>
      </c>
      <c r="L18" s="758">
        <v>5</v>
      </c>
    </row>
    <row r="19" spans="1:12">
      <c r="A19" s="1259">
        <v>0</v>
      </c>
      <c r="B19" s="766">
        <v>4.4119999999999999E-2</v>
      </c>
      <c r="C19" s="766">
        <v>0</v>
      </c>
      <c r="D19" s="766">
        <v>2.8570000000000002E-2</v>
      </c>
      <c r="E19" s="766">
        <v>0</v>
      </c>
      <c r="F19" s="766">
        <v>0</v>
      </c>
      <c r="G19" s="766">
        <v>0</v>
      </c>
      <c r="H19" s="766" t="s">
        <v>1742</v>
      </c>
      <c r="I19" s="766">
        <v>0</v>
      </c>
      <c r="J19" s="766" t="s">
        <v>1742</v>
      </c>
      <c r="K19" s="766">
        <v>1.8180000000000002E-2</v>
      </c>
      <c r="L19" s="766">
        <v>9.1900000000000003E-3</v>
      </c>
    </row>
    <row r="20" spans="1:12">
      <c r="A20" s="765" t="s">
        <v>1941</v>
      </c>
      <c r="B20" s="766">
        <v>0.15789</v>
      </c>
      <c r="C20" s="766">
        <v>0</v>
      </c>
      <c r="D20" s="766">
        <v>5.2630000000000003E-2</v>
      </c>
      <c r="E20" s="766">
        <v>0</v>
      </c>
      <c r="F20" s="766">
        <v>0</v>
      </c>
      <c r="G20" s="766">
        <v>0</v>
      </c>
      <c r="H20" s="766">
        <v>0</v>
      </c>
      <c r="I20" s="766">
        <v>0</v>
      </c>
      <c r="J20" s="766">
        <v>0</v>
      </c>
      <c r="K20" s="766">
        <v>5.2630000000000003E-2</v>
      </c>
      <c r="L20" s="766">
        <v>0.26316000000000001</v>
      </c>
    </row>
    <row r="21" spans="1:12">
      <c r="A21" s="1259" t="s">
        <v>588</v>
      </c>
      <c r="B21" s="758">
        <v>68</v>
      </c>
      <c r="C21" s="758">
        <v>17</v>
      </c>
      <c r="D21" s="758">
        <v>35</v>
      </c>
      <c r="E21" s="758">
        <v>284</v>
      </c>
      <c r="F21" s="758">
        <v>8</v>
      </c>
      <c r="G21" s="758">
        <v>76</v>
      </c>
      <c r="H21" s="758">
        <v>0</v>
      </c>
      <c r="I21" s="758">
        <v>1</v>
      </c>
      <c r="J21" s="758">
        <v>0</v>
      </c>
      <c r="K21" s="758">
        <v>55</v>
      </c>
      <c r="L21" s="758">
        <v>544</v>
      </c>
    </row>
    <row r="22" spans="1:12">
      <c r="A22" s="1259"/>
      <c r="B22" s="770">
        <v>1</v>
      </c>
      <c r="C22" s="770">
        <v>1</v>
      </c>
      <c r="D22" s="770">
        <v>1</v>
      </c>
      <c r="E22" s="770">
        <v>1</v>
      </c>
      <c r="F22" s="770">
        <v>1</v>
      </c>
      <c r="G22" s="770">
        <v>1</v>
      </c>
      <c r="H22" s="770" t="s">
        <v>1742</v>
      </c>
      <c r="I22" s="770">
        <v>1</v>
      </c>
      <c r="J22" s="770" t="s">
        <v>1742</v>
      </c>
      <c r="K22" s="770">
        <v>1</v>
      </c>
      <c r="L22" s="770">
        <v>1</v>
      </c>
    </row>
    <row r="23" spans="1:12">
      <c r="A23" s="765" t="s">
        <v>1941</v>
      </c>
      <c r="B23" s="766">
        <v>3.5319999999999997E-2</v>
      </c>
      <c r="C23" s="766">
        <v>8.8299999999999993E-3</v>
      </c>
      <c r="D23" s="766">
        <v>1.8180000000000002E-2</v>
      </c>
      <c r="E23" s="766">
        <v>0.14752999999999999</v>
      </c>
      <c r="F23" s="766">
        <v>4.1599999999999996E-3</v>
      </c>
      <c r="G23" s="766">
        <v>3.9480000000000001E-2</v>
      </c>
      <c r="H23" s="766">
        <v>0</v>
      </c>
      <c r="I23" s="766">
        <v>5.1999999999999995E-4</v>
      </c>
      <c r="J23" s="766">
        <v>0</v>
      </c>
      <c r="K23" s="766">
        <v>2.8570000000000002E-2</v>
      </c>
      <c r="L23" s="766">
        <v>0.28260000000000002</v>
      </c>
    </row>
    <row r="24" spans="1:12">
      <c r="A24" s="723" t="s">
        <v>1733</v>
      </c>
    </row>
  </sheetData>
  <mergeCells count="8">
    <mergeCell ref="A18:A19"/>
    <mergeCell ref="A21:A22"/>
    <mergeCell ref="A1:L1"/>
    <mergeCell ref="A3:A4"/>
    <mergeCell ref="A6:A7"/>
    <mergeCell ref="A9:A10"/>
    <mergeCell ref="A12:A13"/>
    <mergeCell ref="A15:A16"/>
  </mergeCells>
  <pageMargins left="0.7" right="0.7" top="0.78740157499999996" bottom="0.78740157499999996"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1.25" defaultRowHeight="15"/>
  <cols>
    <col min="1" max="1" width="18.75" style="687" customWidth="1"/>
    <col min="2" max="16384" width="11.25" style="687"/>
  </cols>
  <sheetData>
    <row r="1" spans="1:12" ht="27.6" customHeight="1">
      <c r="A1" s="1260" t="s">
        <v>1942</v>
      </c>
      <c r="B1" s="1260"/>
      <c r="C1" s="1260"/>
      <c r="D1" s="1260"/>
      <c r="E1" s="1260"/>
      <c r="F1" s="1260"/>
      <c r="G1" s="1260"/>
      <c r="H1" s="1260"/>
      <c r="I1" s="1260"/>
      <c r="J1" s="1260"/>
      <c r="K1" s="1262"/>
      <c r="L1" s="1262"/>
    </row>
    <row r="2" spans="1:12" ht="38.25">
      <c r="A2" s="764" t="s">
        <v>1930</v>
      </c>
      <c r="B2" s="737" t="s">
        <v>1931</v>
      </c>
      <c r="C2" s="737" t="s">
        <v>1932</v>
      </c>
      <c r="D2" s="737" t="s">
        <v>1933</v>
      </c>
      <c r="E2" s="737" t="s">
        <v>1934</v>
      </c>
      <c r="F2" s="737" t="s">
        <v>1935</v>
      </c>
      <c r="G2" s="737" t="s">
        <v>1936</v>
      </c>
      <c r="H2" s="737" t="s">
        <v>1937</v>
      </c>
      <c r="I2" s="737" t="s">
        <v>1938</v>
      </c>
      <c r="J2" s="737" t="s">
        <v>1939</v>
      </c>
      <c r="K2" s="737" t="s">
        <v>1940</v>
      </c>
      <c r="L2" s="737" t="s">
        <v>588</v>
      </c>
    </row>
    <row r="3" spans="1:12">
      <c r="A3" s="1261" t="s">
        <v>1761</v>
      </c>
      <c r="B3" s="767">
        <v>3</v>
      </c>
      <c r="C3" s="767">
        <v>0</v>
      </c>
      <c r="D3" s="767">
        <v>0</v>
      </c>
      <c r="E3" s="767">
        <v>0</v>
      </c>
      <c r="F3" s="767">
        <v>5</v>
      </c>
      <c r="G3" s="767">
        <v>11</v>
      </c>
      <c r="H3" s="767">
        <v>4</v>
      </c>
      <c r="I3" s="767">
        <v>0</v>
      </c>
      <c r="J3" s="767">
        <v>1</v>
      </c>
      <c r="K3" s="767">
        <v>29</v>
      </c>
      <c r="L3" s="767">
        <v>53</v>
      </c>
    </row>
    <row r="4" spans="1:12">
      <c r="A4" s="1261">
        <v>0</v>
      </c>
      <c r="B4" s="743">
        <v>5.6599999999999998E-2</v>
      </c>
      <c r="C4" s="743">
        <v>0</v>
      </c>
      <c r="D4" s="743">
        <v>0</v>
      </c>
      <c r="E4" s="743">
        <v>0</v>
      </c>
      <c r="F4" s="743">
        <v>0.33333000000000002</v>
      </c>
      <c r="G4" s="743">
        <v>0.15714</v>
      </c>
      <c r="H4" s="743">
        <v>0.30769000000000002</v>
      </c>
      <c r="I4" s="743">
        <v>0</v>
      </c>
      <c r="J4" s="743">
        <v>0.5</v>
      </c>
      <c r="K4" s="743">
        <v>0.78378000000000003</v>
      </c>
      <c r="L4" s="743">
        <v>0.11019</v>
      </c>
    </row>
    <row r="5" spans="1:12">
      <c r="A5" s="768" t="s">
        <v>1941</v>
      </c>
      <c r="B5" s="743">
        <v>2.1129999999999999E-2</v>
      </c>
      <c r="C5" s="743">
        <v>0</v>
      </c>
      <c r="D5" s="743">
        <v>0</v>
      </c>
      <c r="E5" s="743">
        <v>0</v>
      </c>
      <c r="F5" s="743">
        <v>3.5209999999999998E-2</v>
      </c>
      <c r="G5" s="743">
        <v>7.7460000000000001E-2</v>
      </c>
      <c r="H5" s="743">
        <v>2.8170000000000001E-2</v>
      </c>
      <c r="I5" s="743">
        <v>0</v>
      </c>
      <c r="J5" s="743">
        <v>7.0400000000000003E-3</v>
      </c>
      <c r="K5" s="743">
        <v>0.20422999999999999</v>
      </c>
      <c r="L5" s="743">
        <v>0.37324000000000002</v>
      </c>
    </row>
    <row r="6" spans="1:12">
      <c r="A6" s="1261" t="s">
        <v>1762</v>
      </c>
      <c r="B6" s="767">
        <v>0</v>
      </c>
      <c r="C6" s="767">
        <v>0</v>
      </c>
      <c r="D6" s="767">
        <v>0</v>
      </c>
      <c r="E6" s="767">
        <v>0</v>
      </c>
      <c r="F6" s="767">
        <v>7</v>
      </c>
      <c r="G6" s="767">
        <v>12</v>
      </c>
      <c r="H6" s="767">
        <v>0</v>
      </c>
      <c r="I6" s="767">
        <v>0</v>
      </c>
      <c r="J6" s="767">
        <v>0</v>
      </c>
      <c r="K6" s="767">
        <v>0</v>
      </c>
      <c r="L6" s="767">
        <v>19</v>
      </c>
    </row>
    <row r="7" spans="1:12">
      <c r="A7" s="1261">
        <v>0</v>
      </c>
      <c r="B7" s="743">
        <v>0</v>
      </c>
      <c r="C7" s="743">
        <v>0</v>
      </c>
      <c r="D7" s="743">
        <v>0</v>
      </c>
      <c r="E7" s="743">
        <v>0</v>
      </c>
      <c r="F7" s="743">
        <v>0.46666999999999997</v>
      </c>
      <c r="G7" s="743">
        <v>0.17143</v>
      </c>
      <c r="H7" s="743">
        <v>0</v>
      </c>
      <c r="I7" s="743">
        <v>0</v>
      </c>
      <c r="J7" s="743">
        <v>0</v>
      </c>
      <c r="K7" s="743">
        <v>0</v>
      </c>
      <c r="L7" s="743">
        <v>3.95E-2</v>
      </c>
    </row>
    <row r="8" spans="1:12">
      <c r="A8" s="768" t="s">
        <v>1941</v>
      </c>
      <c r="B8" s="743">
        <v>0</v>
      </c>
      <c r="C8" s="743">
        <v>0</v>
      </c>
      <c r="D8" s="743">
        <v>0</v>
      </c>
      <c r="E8" s="743">
        <v>0</v>
      </c>
      <c r="F8" s="743">
        <v>2.2440000000000002E-2</v>
      </c>
      <c r="G8" s="743">
        <v>3.8460000000000001E-2</v>
      </c>
      <c r="H8" s="743">
        <v>0</v>
      </c>
      <c r="I8" s="743">
        <v>0</v>
      </c>
      <c r="J8" s="743">
        <v>0</v>
      </c>
      <c r="K8" s="743">
        <v>0</v>
      </c>
      <c r="L8" s="743">
        <v>6.0900000000000003E-2</v>
      </c>
    </row>
    <row r="9" spans="1:12">
      <c r="A9" s="1261" t="s">
        <v>1763</v>
      </c>
      <c r="B9" s="767">
        <v>21</v>
      </c>
      <c r="C9" s="767">
        <v>0</v>
      </c>
      <c r="D9" s="767">
        <v>0</v>
      </c>
      <c r="E9" s="767">
        <v>0</v>
      </c>
      <c r="F9" s="767">
        <v>2</v>
      </c>
      <c r="G9" s="767">
        <v>12</v>
      </c>
      <c r="H9" s="767">
        <v>2</v>
      </c>
      <c r="I9" s="767">
        <v>4</v>
      </c>
      <c r="J9" s="767">
        <v>0</v>
      </c>
      <c r="K9" s="767">
        <v>6</v>
      </c>
      <c r="L9" s="767">
        <v>47</v>
      </c>
    </row>
    <row r="10" spans="1:12">
      <c r="A10" s="1261">
        <v>0</v>
      </c>
      <c r="B10" s="743">
        <v>0.39623000000000003</v>
      </c>
      <c r="C10" s="743">
        <v>0</v>
      </c>
      <c r="D10" s="743">
        <v>0</v>
      </c>
      <c r="E10" s="743">
        <v>0</v>
      </c>
      <c r="F10" s="743">
        <v>0.13333</v>
      </c>
      <c r="G10" s="743">
        <v>0.17143</v>
      </c>
      <c r="H10" s="743">
        <v>0.15384999999999999</v>
      </c>
      <c r="I10" s="743">
        <v>0.8</v>
      </c>
      <c r="J10" s="743">
        <v>0</v>
      </c>
      <c r="K10" s="743">
        <v>0.16216</v>
      </c>
      <c r="L10" s="743">
        <v>9.7710000000000005E-2</v>
      </c>
    </row>
    <row r="11" spans="1:12">
      <c r="A11" s="768" t="s">
        <v>1941</v>
      </c>
      <c r="B11" s="743">
        <v>5.0119999999999998E-2</v>
      </c>
      <c r="C11" s="743">
        <v>0</v>
      </c>
      <c r="D11" s="743">
        <v>0</v>
      </c>
      <c r="E11" s="743">
        <v>0</v>
      </c>
      <c r="F11" s="743">
        <v>4.7699999999999999E-3</v>
      </c>
      <c r="G11" s="743">
        <v>2.8639999999999999E-2</v>
      </c>
      <c r="H11" s="743">
        <v>4.7699999999999999E-3</v>
      </c>
      <c r="I11" s="743">
        <v>9.5499999999999995E-3</v>
      </c>
      <c r="J11" s="743">
        <v>0</v>
      </c>
      <c r="K11" s="743">
        <v>1.4319999999999999E-2</v>
      </c>
      <c r="L11" s="743">
        <v>0.11217000000000001</v>
      </c>
    </row>
    <row r="12" spans="1:12">
      <c r="A12" s="1261" t="s">
        <v>1764</v>
      </c>
      <c r="B12" s="767">
        <v>21</v>
      </c>
      <c r="C12" s="767">
        <v>13</v>
      </c>
      <c r="D12" s="767">
        <v>0</v>
      </c>
      <c r="E12" s="767">
        <v>250</v>
      </c>
      <c r="F12" s="767">
        <v>0</v>
      </c>
      <c r="G12" s="767">
        <v>6</v>
      </c>
      <c r="H12" s="767">
        <v>2</v>
      </c>
      <c r="I12" s="767">
        <v>0</v>
      </c>
      <c r="J12" s="767">
        <v>0</v>
      </c>
      <c r="K12" s="767">
        <v>2</v>
      </c>
      <c r="L12" s="767">
        <v>294</v>
      </c>
    </row>
    <row r="13" spans="1:12">
      <c r="A13" s="1261">
        <v>0</v>
      </c>
      <c r="B13" s="743">
        <v>0.39623000000000003</v>
      </c>
      <c r="C13" s="743">
        <v>1</v>
      </c>
      <c r="D13" s="743">
        <v>0</v>
      </c>
      <c r="E13" s="743">
        <v>0.97655999999999998</v>
      </c>
      <c r="F13" s="743">
        <v>0</v>
      </c>
      <c r="G13" s="743">
        <v>8.5709999999999995E-2</v>
      </c>
      <c r="H13" s="743">
        <v>0.15384999999999999</v>
      </c>
      <c r="I13" s="743">
        <v>0</v>
      </c>
      <c r="J13" s="743">
        <v>0</v>
      </c>
      <c r="K13" s="743">
        <v>5.4050000000000001E-2</v>
      </c>
      <c r="L13" s="743">
        <v>0.61123000000000005</v>
      </c>
    </row>
    <row r="14" spans="1:12">
      <c r="A14" s="768" t="s">
        <v>1941</v>
      </c>
      <c r="B14" s="743">
        <v>2.4819999999999998E-2</v>
      </c>
      <c r="C14" s="743">
        <v>1.537E-2</v>
      </c>
      <c r="D14" s="743">
        <v>0</v>
      </c>
      <c r="E14" s="743">
        <v>0.29550999999999999</v>
      </c>
      <c r="F14" s="743">
        <v>0</v>
      </c>
      <c r="G14" s="743">
        <v>7.0899999999999999E-3</v>
      </c>
      <c r="H14" s="743">
        <v>2.3600000000000001E-3</v>
      </c>
      <c r="I14" s="743">
        <v>0</v>
      </c>
      <c r="J14" s="743">
        <v>0</v>
      </c>
      <c r="K14" s="743">
        <v>2.3600000000000001E-3</v>
      </c>
      <c r="L14" s="743">
        <v>0.34752</v>
      </c>
    </row>
    <row r="15" spans="1:12">
      <c r="A15" s="1261" t="s">
        <v>1765</v>
      </c>
      <c r="B15" s="767">
        <v>7</v>
      </c>
      <c r="C15" s="767">
        <v>0</v>
      </c>
      <c r="D15" s="767">
        <v>16</v>
      </c>
      <c r="E15" s="767">
        <v>6</v>
      </c>
      <c r="F15" s="767">
        <v>1</v>
      </c>
      <c r="G15" s="767">
        <v>29</v>
      </c>
      <c r="H15" s="767">
        <v>5</v>
      </c>
      <c r="I15" s="767">
        <v>1</v>
      </c>
      <c r="J15" s="767">
        <v>1</v>
      </c>
      <c r="K15" s="767">
        <v>0</v>
      </c>
      <c r="L15" s="767">
        <v>66</v>
      </c>
    </row>
    <row r="16" spans="1:12">
      <c r="A16" s="1261">
        <v>0</v>
      </c>
      <c r="B16" s="743">
        <v>0.13208</v>
      </c>
      <c r="C16" s="743">
        <v>0</v>
      </c>
      <c r="D16" s="743">
        <v>0.94118000000000002</v>
      </c>
      <c r="E16" s="743">
        <v>2.3439999999999999E-2</v>
      </c>
      <c r="F16" s="743">
        <v>6.6669999999999993E-2</v>
      </c>
      <c r="G16" s="743">
        <v>0.41428999999999999</v>
      </c>
      <c r="H16" s="743">
        <v>0.38462000000000002</v>
      </c>
      <c r="I16" s="743">
        <v>0.2</v>
      </c>
      <c r="J16" s="743">
        <v>0.5</v>
      </c>
      <c r="K16" s="743">
        <v>0</v>
      </c>
      <c r="L16" s="743">
        <v>0.13721</v>
      </c>
    </row>
    <row r="17" spans="1:12">
      <c r="A17" s="768" t="s">
        <v>1941</v>
      </c>
      <c r="B17" s="743">
        <v>4.2419999999999999E-2</v>
      </c>
      <c r="C17" s="743">
        <v>0</v>
      </c>
      <c r="D17" s="743">
        <v>9.6970000000000001E-2</v>
      </c>
      <c r="E17" s="743">
        <v>3.6360000000000003E-2</v>
      </c>
      <c r="F17" s="743">
        <v>6.0600000000000003E-3</v>
      </c>
      <c r="G17" s="743">
        <v>0.17576</v>
      </c>
      <c r="H17" s="743">
        <v>3.0300000000000001E-2</v>
      </c>
      <c r="I17" s="743">
        <v>6.0600000000000003E-3</v>
      </c>
      <c r="J17" s="743">
        <v>6.0600000000000003E-3</v>
      </c>
      <c r="K17" s="743">
        <v>0</v>
      </c>
      <c r="L17" s="743">
        <v>0.4</v>
      </c>
    </row>
    <row r="18" spans="1:12">
      <c r="A18" s="1261" t="s">
        <v>1766</v>
      </c>
      <c r="B18" s="767">
        <v>1</v>
      </c>
      <c r="C18" s="767">
        <v>0</v>
      </c>
      <c r="D18" s="767">
        <v>1</v>
      </c>
      <c r="E18" s="767">
        <v>0</v>
      </c>
      <c r="F18" s="767">
        <v>0</v>
      </c>
      <c r="G18" s="767">
        <v>0</v>
      </c>
      <c r="H18" s="767">
        <v>0</v>
      </c>
      <c r="I18" s="767">
        <v>0</v>
      </c>
      <c r="J18" s="767">
        <v>0</v>
      </c>
      <c r="K18" s="767">
        <v>0</v>
      </c>
      <c r="L18" s="767">
        <v>2</v>
      </c>
    </row>
    <row r="19" spans="1:12">
      <c r="A19" s="1261">
        <v>0</v>
      </c>
      <c r="B19" s="743">
        <v>1.8870000000000001E-2</v>
      </c>
      <c r="C19" s="743">
        <v>0</v>
      </c>
      <c r="D19" s="743">
        <v>5.8819999999999997E-2</v>
      </c>
      <c r="E19" s="743">
        <v>0</v>
      </c>
      <c r="F19" s="743">
        <v>0</v>
      </c>
      <c r="G19" s="743">
        <v>0</v>
      </c>
      <c r="H19" s="743">
        <v>0</v>
      </c>
      <c r="I19" s="743">
        <v>0</v>
      </c>
      <c r="J19" s="743">
        <v>0</v>
      </c>
      <c r="K19" s="743">
        <v>0</v>
      </c>
      <c r="L19" s="743">
        <v>4.1599999999999996E-3</v>
      </c>
    </row>
    <row r="20" spans="1:12">
      <c r="A20" s="768" t="s">
        <v>1941</v>
      </c>
      <c r="B20" s="743">
        <v>6.25E-2</v>
      </c>
      <c r="C20" s="743">
        <v>0</v>
      </c>
      <c r="D20" s="743">
        <v>6.25E-2</v>
      </c>
      <c r="E20" s="743">
        <v>0</v>
      </c>
      <c r="F20" s="743">
        <v>0</v>
      </c>
      <c r="G20" s="743">
        <v>0</v>
      </c>
      <c r="H20" s="743">
        <v>0</v>
      </c>
      <c r="I20" s="743">
        <v>0</v>
      </c>
      <c r="J20" s="743">
        <v>0</v>
      </c>
      <c r="K20" s="743">
        <v>0</v>
      </c>
      <c r="L20" s="743">
        <v>0.125</v>
      </c>
    </row>
    <row r="21" spans="1:12">
      <c r="A21" s="1261" t="s">
        <v>588</v>
      </c>
      <c r="B21" s="767">
        <v>53</v>
      </c>
      <c r="C21" s="767">
        <v>13</v>
      </c>
      <c r="D21" s="767">
        <v>17</v>
      </c>
      <c r="E21" s="767">
        <v>256</v>
      </c>
      <c r="F21" s="767">
        <v>15</v>
      </c>
      <c r="G21" s="767">
        <v>70</v>
      </c>
      <c r="H21" s="767">
        <v>13</v>
      </c>
      <c r="I21" s="767">
        <v>5</v>
      </c>
      <c r="J21" s="767">
        <v>2</v>
      </c>
      <c r="K21" s="767">
        <v>37</v>
      </c>
      <c r="L21" s="767">
        <v>481</v>
      </c>
    </row>
    <row r="22" spans="1:12">
      <c r="A22" s="1261"/>
      <c r="B22" s="769">
        <v>1</v>
      </c>
      <c r="C22" s="769">
        <v>1</v>
      </c>
      <c r="D22" s="769">
        <v>1</v>
      </c>
      <c r="E22" s="769">
        <v>1</v>
      </c>
      <c r="F22" s="769">
        <v>1</v>
      </c>
      <c r="G22" s="769">
        <v>1</v>
      </c>
      <c r="H22" s="769">
        <v>1</v>
      </c>
      <c r="I22" s="769">
        <v>1</v>
      </c>
      <c r="J22" s="769">
        <v>1</v>
      </c>
      <c r="K22" s="769">
        <v>1</v>
      </c>
      <c r="L22" s="769">
        <v>1</v>
      </c>
    </row>
    <row r="23" spans="1:12">
      <c r="A23" s="768" t="s">
        <v>1941</v>
      </c>
      <c r="B23" s="743">
        <v>2.7890000000000002E-2</v>
      </c>
      <c r="C23" s="743">
        <v>6.8399999999999997E-3</v>
      </c>
      <c r="D23" s="743">
        <v>8.9499999999999996E-3</v>
      </c>
      <c r="E23" s="743">
        <v>0.13474</v>
      </c>
      <c r="F23" s="743">
        <v>7.8899999999999994E-3</v>
      </c>
      <c r="G23" s="743">
        <v>3.6839999999999998E-2</v>
      </c>
      <c r="H23" s="743">
        <v>6.8399999999999997E-3</v>
      </c>
      <c r="I23" s="743">
        <v>2.63E-3</v>
      </c>
      <c r="J23" s="743">
        <v>1.0499999999999999E-3</v>
      </c>
      <c r="K23" s="743">
        <v>1.9470000000000001E-2</v>
      </c>
      <c r="L23" s="743">
        <v>0.25316</v>
      </c>
    </row>
    <row r="24" spans="1:12">
      <c r="A24" s="723" t="s">
        <v>1733</v>
      </c>
    </row>
  </sheetData>
  <mergeCells count="8">
    <mergeCell ref="A18:A19"/>
    <mergeCell ref="A21:A22"/>
    <mergeCell ref="A1:L1"/>
    <mergeCell ref="A3:A4"/>
    <mergeCell ref="A6:A7"/>
    <mergeCell ref="A9:A10"/>
    <mergeCell ref="A12:A13"/>
    <mergeCell ref="A15:A16"/>
  </mergeCells>
  <pageMargins left="0.7" right="0.7" top="0.78740157499999996" bottom="0.78740157499999996"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1.25" defaultRowHeight="15"/>
  <cols>
    <col min="1" max="1" width="18.75" style="687" customWidth="1"/>
    <col min="2" max="16384" width="11.25" style="687"/>
  </cols>
  <sheetData>
    <row r="1" spans="1:12" ht="27.6" customHeight="1">
      <c r="A1" s="1260" t="s">
        <v>1943</v>
      </c>
      <c r="B1" s="1260"/>
      <c r="C1" s="1260"/>
      <c r="D1" s="1260"/>
      <c r="E1" s="1260"/>
      <c r="F1" s="1260"/>
      <c r="G1" s="1260"/>
      <c r="H1" s="1260"/>
      <c r="I1" s="1260"/>
      <c r="J1" s="1260"/>
      <c r="K1" s="1260"/>
      <c r="L1" s="1260"/>
    </row>
    <row r="2" spans="1:12" ht="38.25">
      <c r="A2" s="764" t="s">
        <v>1930</v>
      </c>
      <c r="B2" s="737" t="s">
        <v>1931</v>
      </c>
      <c r="C2" s="737" t="s">
        <v>1932</v>
      </c>
      <c r="D2" s="737" t="s">
        <v>1933</v>
      </c>
      <c r="E2" s="737" t="s">
        <v>1934</v>
      </c>
      <c r="F2" s="737" t="s">
        <v>1935</v>
      </c>
      <c r="G2" s="737" t="s">
        <v>1936</v>
      </c>
      <c r="H2" s="737" t="s">
        <v>1937</v>
      </c>
      <c r="I2" s="737" t="s">
        <v>1938</v>
      </c>
      <c r="J2" s="737" t="s">
        <v>1939</v>
      </c>
      <c r="K2" s="737" t="s">
        <v>1940</v>
      </c>
      <c r="L2" s="737" t="s">
        <v>588</v>
      </c>
    </row>
    <row r="3" spans="1:12">
      <c r="A3" s="1259" t="s">
        <v>1761</v>
      </c>
      <c r="B3" s="758">
        <v>3</v>
      </c>
      <c r="C3" s="758">
        <v>0</v>
      </c>
      <c r="D3" s="758">
        <v>0</v>
      </c>
      <c r="E3" s="758">
        <v>0</v>
      </c>
      <c r="F3" s="758">
        <v>4</v>
      </c>
      <c r="G3" s="758">
        <v>5</v>
      </c>
      <c r="H3" s="758">
        <v>8</v>
      </c>
      <c r="I3" s="758">
        <v>0</v>
      </c>
      <c r="J3" s="758">
        <v>1</v>
      </c>
      <c r="K3" s="758">
        <v>29</v>
      </c>
      <c r="L3" s="758">
        <v>50</v>
      </c>
    </row>
    <row r="4" spans="1:12">
      <c r="A4" s="1259">
        <v>0</v>
      </c>
      <c r="B4" s="766">
        <v>5.8819999999999997E-2</v>
      </c>
      <c r="C4" s="766">
        <v>0</v>
      </c>
      <c r="D4" s="766">
        <v>0</v>
      </c>
      <c r="E4" s="766">
        <v>0</v>
      </c>
      <c r="F4" s="766">
        <v>0.66666999999999998</v>
      </c>
      <c r="G4" s="766">
        <v>7.9369999999999996E-2</v>
      </c>
      <c r="H4" s="766">
        <v>0.33333000000000002</v>
      </c>
      <c r="I4" s="766">
        <v>0</v>
      </c>
      <c r="J4" s="766">
        <v>0.33333000000000002</v>
      </c>
      <c r="K4" s="766">
        <v>0.93547999999999998</v>
      </c>
      <c r="L4" s="766">
        <v>0.10267</v>
      </c>
    </row>
    <row r="5" spans="1:12">
      <c r="A5" s="765" t="s">
        <v>1941</v>
      </c>
      <c r="B5" s="766">
        <v>1.9869999999999999E-2</v>
      </c>
      <c r="C5" s="766">
        <v>0</v>
      </c>
      <c r="D5" s="766">
        <v>0</v>
      </c>
      <c r="E5" s="766">
        <v>0</v>
      </c>
      <c r="F5" s="766">
        <v>2.649E-2</v>
      </c>
      <c r="G5" s="766">
        <v>3.3110000000000001E-2</v>
      </c>
      <c r="H5" s="766">
        <v>5.2979999999999999E-2</v>
      </c>
      <c r="I5" s="766">
        <v>0</v>
      </c>
      <c r="J5" s="766">
        <v>6.62E-3</v>
      </c>
      <c r="K5" s="766">
        <v>0.19205</v>
      </c>
      <c r="L5" s="766">
        <v>0.33112999999999998</v>
      </c>
    </row>
    <row r="6" spans="1:12">
      <c r="A6" s="1259" t="s">
        <v>1762</v>
      </c>
      <c r="B6" s="758">
        <v>1</v>
      </c>
      <c r="C6" s="758">
        <v>0</v>
      </c>
      <c r="D6" s="758">
        <v>0</v>
      </c>
      <c r="E6" s="758">
        <v>1</v>
      </c>
      <c r="F6" s="758">
        <v>0</v>
      </c>
      <c r="G6" s="758">
        <v>8</v>
      </c>
      <c r="H6" s="758">
        <v>2</v>
      </c>
      <c r="I6" s="758">
        <v>0</v>
      </c>
      <c r="J6" s="758">
        <v>0</v>
      </c>
      <c r="K6" s="758">
        <v>0</v>
      </c>
      <c r="L6" s="758">
        <v>12</v>
      </c>
    </row>
    <row r="7" spans="1:12">
      <c r="A7" s="1259">
        <v>0</v>
      </c>
      <c r="B7" s="766">
        <v>1.9609999999999999E-2</v>
      </c>
      <c r="C7" s="766">
        <v>0</v>
      </c>
      <c r="D7" s="766">
        <v>0</v>
      </c>
      <c r="E7" s="766">
        <v>3.5999999999999999E-3</v>
      </c>
      <c r="F7" s="766">
        <v>0</v>
      </c>
      <c r="G7" s="766">
        <v>0.12698000000000001</v>
      </c>
      <c r="H7" s="766">
        <v>8.3330000000000001E-2</v>
      </c>
      <c r="I7" s="766">
        <v>0</v>
      </c>
      <c r="J7" s="766">
        <v>0</v>
      </c>
      <c r="K7" s="766">
        <v>0</v>
      </c>
      <c r="L7" s="766">
        <v>2.4639999999999999E-2</v>
      </c>
    </row>
    <row r="8" spans="1:12">
      <c r="A8" s="765" t="s">
        <v>1941</v>
      </c>
      <c r="B8" s="766">
        <v>3.0999999999999999E-3</v>
      </c>
      <c r="C8" s="766">
        <v>0</v>
      </c>
      <c r="D8" s="766">
        <v>0</v>
      </c>
      <c r="E8" s="766">
        <v>3.0999999999999999E-3</v>
      </c>
      <c r="F8" s="766">
        <v>0</v>
      </c>
      <c r="G8" s="766">
        <v>2.477E-2</v>
      </c>
      <c r="H8" s="766">
        <v>6.1900000000000002E-3</v>
      </c>
      <c r="I8" s="766">
        <v>0</v>
      </c>
      <c r="J8" s="766">
        <v>0</v>
      </c>
      <c r="K8" s="766">
        <v>0</v>
      </c>
      <c r="L8" s="766">
        <v>3.7150000000000002E-2</v>
      </c>
    </row>
    <row r="9" spans="1:12">
      <c r="A9" s="1259" t="s">
        <v>1763</v>
      </c>
      <c r="B9" s="758">
        <v>22</v>
      </c>
      <c r="C9" s="758">
        <v>0</v>
      </c>
      <c r="D9" s="758">
        <v>0</v>
      </c>
      <c r="E9" s="758">
        <v>0</v>
      </c>
      <c r="F9" s="758">
        <v>1</v>
      </c>
      <c r="G9" s="758">
        <v>12</v>
      </c>
      <c r="H9" s="758">
        <v>2</v>
      </c>
      <c r="I9" s="758">
        <v>9</v>
      </c>
      <c r="J9" s="758">
        <v>1</v>
      </c>
      <c r="K9" s="758">
        <v>0</v>
      </c>
      <c r="L9" s="758">
        <v>47</v>
      </c>
    </row>
    <row r="10" spans="1:12">
      <c r="A10" s="1259">
        <v>0</v>
      </c>
      <c r="B10" s="766">
        <v>0.43136999999999998</v>
      </c>
      <c r="C10" s="766">
        <v>0</v>
      </c>
      <c r="D10" s="766">
        <v>0</v>
      </c>
      <c r="E10" s="766">
        <v>0</v>
      </c>
      <c r="F10" s="766">
        <v>0.16667000000000001</v>
      </c>
      <c r="G10" s="766">
        <v>0.19048000000000001</v>
      </c>
      <c r="H10" s="766">
        <v>8.3330000000000001E-2</v>
      </c>
      <c r="I10" s="766">
        <v>0.5</v>
      </c>
      <c r="J10" s="766">
        <v>0.33333000000000002</v>
      </c>
      <c r="K10" s="766">
        <v>0</v>
      </c>
      <c r="L10" s="766">
        <v>9.6509999999999999E-2</v>
      </c>
    </row>
    <row r="11" spans="1:12">
      <c r="A11" s="765" t="s">
        <v>1941</v>
      </c>
      <c r="B11" s="766">
        <v>4.9660000000000003E-2</v>
      </c>
      <c r="C11" s="766">
        <v>0</v>
      </c>
      <c r="D11" s="766">
        <v>0</v>
      </c>
      <c r="E11" s="766">
        <v>0</v>
      </c>
      <c r="F11" s="766">
        <v>2.2599999999999999E-3</v>
      </c>
      <c r="G11" s="766">
        <v>2.7089999999999999E-2</v>
      </c>
      <c r="H11" s="766">
        <v>4.5100000000000001E-3</v>
      </c>
      <c r="I11" s="766">
        <v>2.0320000000000001E-2</v>
      </c>
      <c r="J11" s="766">
        <v>2.2599999999999999E-3</v>
      </c>
      <c r="K11" s="766">
        <v>0</v>
      </c>
      <c r="L11" s="766">
        <v>0.10609</v>
      </c>
    </row>
    <row r="12" spans="1:12">
      <c r="A12" s="1259" t="s">
        <v>1764</v>
      </c>
      <c r="B12" s="758">
        <v>18</v>
      </c>
      <c r="C12" s="758">
        <v>1</v>
      </c>
      <c r="D12" s="758">
        <v>0</v>
      </c>
      <c r="E12" s="758">
        <v>275</v>
      </c>
      <c r="F12" s="758">
        <v>0</v>
      </c>
      <c r="G12" s="758">
        <v>5</v>
      </c>
      <c r="H12" s="758">
        <v>5</v>
      </c>
      <c r="I12" s="758">
        <v>2</v>
      </c>
      <c r="J12" s="758">
        <v>0</v>
      </c>
      <c r="K12" s="758">
        <v>1</v>
      </c>
      <c r="L12" s="758">
        <v>307</v>
      </c>
    </row>
    <row r="13" spans="1:12">
      <c r="A13" s="1259">
        <v>0</v>
      </c>
      <c r="B13" s="766">
        <v>0.35293999999999998</v>
      </c>
      <c r="C13" s="766">
        <v>1</v>
      </c>
      <c r="D13" s="766">
        <v>0</v>
      </c>
      <c r="E13" s="766">
        <v>0.98921000000000003</v>
      </c>
      <c r="F13" s="766">
        <v>0</v>
      </c>
      <c r="G13" s="766">
        <v>7.9369999999999996E-2</v>
      </c>
      <c r="H13" s="766">
        <v>0.20832999999999999</v>
      </c>
      <c r="I13" s="766">
        <v>0.11111</v>
      </c>
      <c r="J13" s="766">
        <v>0</v>
      </c>
      <c r="K13" s="766">
        <v>3.2259999999999997E-2</v>
      </c>
      <c r="L13" s="766">
        <v>0.63039000000000001</v>
      </c>
    </row>
    <row r="14" spans="1:12">
      <c r="A14" s="765" t="s">
        <v>1941</v>
      </c>
      <c r="B14" s="766">
        <v>2.145E-2</v>
      </c>
      <c r="C14" s="766">
        <v>1.1900000000000001E-3</v>
      </c>
      <c r="D14" s="766">
        <v>0</v>
      </c>
      <c r="E14" s="766">
        <v>0.32777000000000001</v>
      </c>
      <c r="F14" s="766">
        <v>0</v>
      </c>
      <c r="G14" s="766">
        <v>5.96E-3</v>
      </c>
      <c r="H14" s="766">
        <v>5.96E-3</v>
      </c>
      <c r="I14" s="766">
        <v>2.3800000000000002E-3</v>
      </c>
      <c r="J14" s="766">
        <v>0</v>
      </c>
      <c r="K14" s="766">
        <v>1.1900000000000001E-3</v>
      </c>
      <c r="L14" s="766">
        <v>0.36591000000000001</v>
      </c>
    </row>
    <row r="15" spans="1:12">
      <c r="A15" s="1259" t="s">
        <v>1765</v>
      </c>
      <c r="B15" s="758">
        <v>5</v>
      </c>
      <c r="C15" s="758">
        <v>0</v>
      </c>
      <c r="D15" s="758">
        <v>11</v>
      </c>
      <c r="E15" s="758">
        <v>2</v>
      </c>
      <c r="F15" s="758">
        <v>1</v>
      </c>
      <c r="G15" s="758">
        <v>33</v>
      </c>
      <c r="H15" s="758">
        <v>7</v>
      </c>
      <c r="I15" s="758">
        <v>4</v>
      </c>
      <c r="J15" s="758">
        <v>1</v>
      </c>
      <c r="K15" s="758">
        <v>0</v>
      </c>
      <c r="L15" s="758">
        <v>64</v>
      </c>
    </row>
    <row r="16" spans="1:12">
      <c r="A16" s="1259">
        <v>0</v>
      </c>
      <c r="B16" s="766">
        <v>9.8040000000000002E-2</v>
      </c>
      <c r="C16" s="766">
        <v>0</v>
      </c>
      <c r="D16" s="766">
        <v>0.91666999999999998</v>
      </c>
      <c r="E16" s="766">
        <v>7.1900000000000002E-3</v>
      </c>
      <c r="F16" s="766">
        <v>0.16667000000000001</v>
      </c>
      <c r="G16" s="766">
        <v>0.52381</v>
      </c>
      <c r="H16" s="766">
        <v>0.29166999999999998</v>
      </c>
      <c r="I16" s="766">
        <v>0.22222</v>
      </c>
      <c r="J16" s="766">
        <v>0.33333000000000002</v>
      </c>
      <c r="K16" s="766">
        <v>0</v>
      </c>
      <c r="L16" s="766">
        <v>0.13142000000000001</v>
      </c>
    </row>
    <row r="17" spans="1:12">
      <c r="A17" s="765" t="s">
        <v>1941</v>
      </c>
      <c r="B17" s="766">
        <v>3.5709999999999999E-2</v>
      </c>
      <c r="C17" s="766">
        <v>0</v>
      </c>
      <c r="D17" s="766">
        <v>7.8570000000000001E-2</v>
      </c>
      <c r="E17" s="766">
        <v>1.4290000000000001E-2</v>
      </c>
      <c r="F17" s="766">
        <v>7.1399999999999996E-3</v>
      </c>
      <c r="G17" s="766">
        <v>0.23571</v>
      </c>
      <c r="H17" s="766">
        <v>0.05</v>
      </c>
      <c r="I17" s="766">
        <v>2.8570000000000002E-2</v>
      </c>
      <c r="J17" s="766">
        <v>7.1399999999999996E-3</v>
      </c>
      <c r="K17" s="766">
        <v>0</v>
      </c>
      <c r="L17" s="766">
        <v>0.45713999999999999</v>
      </c>
    </row>
    <row r="18" spans="1:12">
      <c r="A18" s="1259" t="s">
        <v>1766</v>
      </c>
      <c r="B18" s="758">
        <v>2</v>
      </c>
      <c r="C18" s="758">
        <v>0</v>
      </c>
      <c r="D18" s="758">
        <v>1</v>
      </c>
      <c r="E18" s="758">
        <v>0</v>
      </c>
      <c r="F18" s="758">
        <v>0</v>
      </c>
      <c r="G18" s="758">
        <v>0</v>
      </c>
      <c r="H18" s="758">
        <v>0</v>
      </c>
      <c r="I18" s="758">
        <v>3</v>
      </c>
      <c r="J18" s="758">
        <v>0</v>
      </c>
      <c r="K18" s="758">
        <v>1</v>
      </c>
      <c r="L18" s="758">
        <v>7</v>
      </c>
    </row>
    <row r="19" spans="1:12">
      <c r="A19" s="1259">
        <v>0</v>
      </c>
      <c r="B19" s="766">
        <v>3.9219999999999998E-2</v>
      </c>
      <c r="C19" s="766">
        <v>0</v>
      </c>
      <c r="D19" s="766">
        <v>8.3330000000000001E-2</v>
      </c>
      <c r="E19" s="766">
        <v>0</v>
      </c>
      <c r="F19" s="766">
        <v>0</v>
      </c>
      <c r="G19" s="766">
        <v>0</v>
      </c>
      <c r="H19" s="766">
        <v>0</v>
      </c>
      <c r="I19" s="766">
        <v>0.16667000000000001</v>
      </c>
      <c r="J19" s="766">
        <v>0</v>
      </c>
      <c r="K19" s="766">
        <v>3.2259999999999997E-2</v>
      </c>
      <c r="L19" s="766">
        <v>1.4370000000000001E-2</v>
      </c>
    </row>
    <row r="20" spans="1:12">
      <c r="A20" s="765" t="s">
        <v>1941</v>
      </c>
      <c r="B20" s="766">
        <v>9.0910000000000005E-2</v>
      </c>
      <c r="C20" s="766">
        <v>0</v>
      </c>
      <c r="D20" s="766">
        <v>4.5449999999999997E-2</v>
      </c>
      <c r="E20" s="766">
        <v>0</v>
      </c>
      <c r="F20" s="766">
        <v>0</v>
      </c>
      <c r="G20" s="766">
        <v>0</v>
      </c>
      <c r="H20" s="766">
        <v>0</v>
      </c>
      <c r="I20" s="766">
        <v>0.13636000000000001</v>
      </c>
      <c r="J20" s="766">
        <v>0</v>
      </c>
      <c r="K20" s="766">
        <v>4.5449999999999997E-2</v>
      </c>
      <c r="L20" s="766">
        <v>0.31818000000000002</v>
      </c>
    </row>
    <row r="21" spans="1:12">
      <c r="A21" s="1259" t="s">
        <v>588</v>
      </c>
      <c r="B21" s="758">
        <v>51</v>
      </c>
      <c r="C21" s="758">
        <v>1</v>
      </c>
      <c r="D21" s="758">
        <v>12</v>
      </c>
      <c r="E21" s="758">
        <v>278</v>
      </c>
      <c r="F21" s="758">
        <v>6</v>
      </c>
      <c r="G21" s="758">
        <v>63</v>
      </c>
      <c r="H21" s="758">
        <v>24</v>
      </c>
      <c r="I21" s="758">
        <v>18</v>
      </c>
      <c r="J21" s="758">
        <v>3</v>
      </c>
      <c r="K21" s="758">
        <v>31</v>
      </c>
      <c r="L21" s="758">
        <v>487</v>
      </c>
    </row>
    <row r="22" spans="1:12">
      <c r="A22" s="1259"/>
      <c r="B22" s="770">
        <v>1</v>
      </c>
      <c r="C22" s="770">
        <v>1</v>
      </c>
      <c r="D22" s="770">
        <v>1</v>
      </c>
      <c r="E22" s="770">
        <v>1</v>
      </c>
      <c r="F22" s="770">
        <v>1</v>
      </c>
      <c r="G22" s="770">
        <v>1</v>
      </c>
      <c r="H22" s="770">
        <v>1</v>
      </c>
      <c r="I22" s="770">
        <v>1</v>
      </c>
      <c r="J22" s="770">
        <v>1</v>
      </c>
      <c r="K22" s="770">
        <v>1</v>
      </c>
      <c r="L22" s="770">
        <v>1</v>
      </c>
    </row>
    <row r="23" spans="1:12">
      <c r="A23" s="765" t="s">
        <v>1941</v>
      </c>
      <c r="B23" s="766">
        <v>2.6589999999999999E-2</v>
      </c>
      <c r="C23" s="766">
        <v>5.1999999999999995E-4</v>
      </c>
      <c r="D23" s="766">
        <v>6.2599999999999999E-3</v>
      </c>
      <c r="E23" s="766">
        <v>0.14494000000000001</v>
      </c>
      <c r="F23" s="766">
        <v>3.13E-3</v>
      </c>
      <c r="G23" s="766">
        <v>3.2849999999999997E-2</v>
      </c>
      <c r="H23" s="766">
        <v>1.251E-2</v>
      </c>
      <c r="I23" s="766">
        <v>9.3799999999999994E-3</v>
      </c>
      <c r="J23" s="766">
        <v>1.56E-3</v>
      </c>
      <c r="K23" s="766">
        <v>1.6160000000000001E-2</v>
      </c>
      <c r="L23" s="766">
        <v>0.25391000000000002</v>
      </c>
    </row>
    <row r="24" spans="1:12">
      <c r="A24" s="723" t="s">
        <v>1733</v>
      </c>
    </row>
  </sheetData>
  <mergeCells count="8">
    <mergeCell ref="A18:A19"/>
    <mergeCell ref="A21:A22"/>
    <mergeCell ref="A1:L1"/>
    <mergeCell ref="A3:A4"/>
    <mergeCell ref="A6:A7"/>
    <mergeCell ref="A9:A10"/>
    <mergeCell ref="A12:A13"/>
    <mergeCell ref="A15:A16"/>
  </mergeCells>
  <pageMargins left="0.7" right="0.7" top="0.78740157499999996" bottom="0.78740157499999996"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J1"/>
    </sheetView>
  </sheetViews>
  <sheetFormatPr baseColWidth="10" defaultColWidth="11.25" defaultRowHeight="15"/>
  <cols>
    <col min="1" max="1" width="30.5" style="687" customWidth="1"/>
    <col min="2" max="16384" width="11.25" style="687"/>
  </cols>
  <sheetData>
    <row r="1" spans="1:10" ht="27.6" customHeight="1">
      <c r="A1" s="1244" t="s">
        <v>1708</v>
      </c>
      <c r="B1" s="1244">
        <v>0</v>
      </c>
      <c r="C1" s="1244">
        <v>0</v>
      </c>
      <c r="D1" s="1244">
        <v>0</v>
      </c>
      <c r="E1" s="1244">
        <v>0</v>
      </c>
      <c r="F1" s="1244">
        <v>0</v>
      </c>
      <c r="G1" s="1244">
        <v>0</v>
      </c>
      <c r="H1" s="709"/>
      <c r="I1" s="709"/>
      <c r="J1" s="709"/>
    </row>
    <row r="2" spans="1:10">
      <c r="A2" s="772" t="s">
        <v>1944</v>
      </c>
      <c r="B2" s="1248" t="s">
        <v>1759</v>
      </c>
      <c r="C2" s="1248" t="s">
        <v>529</v>
      </c>
      <c r="D2" s="1248" t="s">
        <v>1728</v>
      </c>
      <c r="E2" s="1248" t="s">
        <v>529</v>
      </c>
      <c r="F2" s="1248" t="s">
        <v>1760</v>
      </c>
      <c r="G2" s="1248" t="s">
        <v>529</v>
      </c>
    </row>
    <row r="3" spans="1:10">
      <c r="A3" s="773" t="s">
        <v>1945</v>
      </c>
      <c r="B3" s="774">
        <v>0</v>
      </c>
      <c r="C3" s="766">
        <v>0</v>
      </c>
      <c r="D3" s="774">
        <v>0</v>
      </c>
      <c r="E3" s="766">
        <v>0</v>
      </c>
      <c r="F3" s="774">
        <v>0</v>
      </c>
      <c r="G3" s="766">
        <v>0</v>
      </c>
    </row>
    <row r="4" spans="1:10">
      <c r="A4" s="773" t="s">
        <v>1946</v>
      </c>
      <c r="B4" s="775">
        <v>0</v>
      </c>
      <c r="C4" s="766">
        <v>0</v>
      </c>
      <c r="D4" s="775">
        <v>0</v>
      </c>
      <c r="E4" s="766">
        <v>0</v>
      </c>
      <c r="F4" s="775">
        <v>0</v>
      </c>
      <c r="G4" s="766">
        <v>0</v>
      </c>
    </row>
    <row r="5" spans="1:10">
      <c r="A5" s="773" t="s">
        <v>1947</v>
      </c>
      <c r="B5" s="775">
        <v>0</v>
      </c>
      <c r="C5" s="766">
        <v>0</v>
      </c>
      <c r="D5" s="775">
        <v>0</v>
      </c>
      <c r="E5" s="766">
        <v>0</v>
      </c>
      <c r="F5" s="775">
        <v>0</v>
      </c>
      <c r="G5" s="766">
        <v>0</v>
      </c>
    </row>
    <row r="6" spans="1:10">
      <c r="A6" s="773" t="s">
        <v>1948</v>
      </c>
      <c r="B6" s="775">
        <v>56</v>
      </c>
      <c r="C6" s="766">
        <v>0.54369000000000001</v>
      </c>
      <c r="D6" s="775">
        <v>533</v>
      </c>
      <c r="E6" s="766">
        <v>0.67127999999999999</v>
      </c>
      <c r="F6" s="775">
        <v>643</v>
      </c>
      <c r="G6" s="766">
        <v>0.45538000000000001</v>
      </c>
    </row>
    <row r="7" spans="1:10">
      <c r="A7" s="773" t="s">
        <v>1949</v>
      </c>
      <c r="B7" s="775">
        <v>19</v>
      </c>
      <c r="C7" s="766">
        <v>0.18447</v>
      </c>
      <c r="D7" s="775">
        <v>98</v>
      </c>
      <c r="E7" s="766">
        <v>0.12343</v>
      </c>
      <c r="F7" s="775">
        <v>338</v>
      </c>
      <c r="G7" s="766">
        <v>0.23938000000000001</v>
      </c>
    </row>
    <row r="8" spans="1:10">
      <c r="A8" s="773" t="s">
        <v>1950</v>
      </c>
      <c r="B8" s="775">
        <v>0</v>
      </c>
      <c r="C8" s="766">
        <v>0</v>
      </c>
      <c r="D8" s="775">
        <v>0</v>
      </c>
      <c r="E8" s="766">
        <v>0</v>
      </c>
      <c r="F8" s="775">
        <v>0</v>
      </c>
      <c r="G8" s="766">
        <v>0</v>
      </c>
    </row>
    <row r="9" spans="1:10">
      <c r="A9" s="773" t="s">
        <v>1951</v>
      </c>
      <c r="B9" s="775">
        <v>2</v>
      </c>
      <c r="C9" s="766">
        <v>1.942E-2</v>
      </c>
      <c r="D9" s="775">
        <v>57</v>
      </c>
      <c r="E9" s="766">
        <v>7.1790000000000007E-2</v>
      </c>
      <c r="F9" s="775">
        <v>90</v>
      </c>
      <c r="G9" s="766">
        <v>6.3740000000000005E-2</v>
      </c>
    </row>
    <row r="10" spans="1:10">
      <c r="A10" s="773" t="s">
        <v>1952</v>
      </c>
      <c r="B10" s="775">
        <v>0</v>
      </c>
      <c r="C10" s="766">
        <v>0</v>
      </c>
      <c r="D10" s="775">
        <v>0</v>
      </c>
      <c r="E10" s="766">
        <v>0</v>
      </c>
      <c r="F10" s="775">
        <v>0</v>
      </c>
      <c r="G10" s="766">
        <v>0</v>
      </c>
    </row>
    <row r="11" spans="1:10">
      <c r="A11" s="773" t="s">
        <v>1953</v>
      </c>
      <c r="B11" s="775">
        <v>0</v>
      </c>
      <c r="C11" s="766">
        <v>0</v>
      </c>
      <c r="D11" s="775">
        <v>0</v>
      </c>
      <c r="E11" s="766">
        <v>0</v>
      </c>
      <c r="F11" s="775">
        <v>0</v>
      </c>
      <c r="G11" s="766">
        <v>0</v>
      </c>
    </row>
    <row r="12" spans="1:10">
      <c r="A12" s="773" t="s">
        <v>1954</v>
      </c>
      <c r="B12" s="775">
        <v>0</v>
      </c>
      <c r="C12" s="766">
        <v>0</v>
      </c>
      <c r="D12" s="775">
        <v>0</v>
      </c>
      <c r="E12" s="766">
        <v>0</v>
      </c>
      <c r="F12" s="775">
        <v>0</v>
      </c>
      <c r="G12" s="766">
        <v>0</v>
      </c>
    </row>
    <row r="13" spans="1:10">
      <c r="A13" s="773" t="s">
        <v>1955</v>
      </c>
      <c r="B13" s="775">
        <v>26</v>
      </c>
      <c r="C13" s="766">
        <v>0.25242999999999999</v>
      </c>
      <c r="D13" s="775">
        <v>106</v>
      </c>
      <c r="E13" s="766">
        <v>0.13350000000000001</v>
      </c>
      <c r="F13" s="775">
        <v>341</v>
      </c>
      <c r="G13" s="766">
        <v>0.24149999999999999</v>
      </c>
    </row>
    <row r="14" spans="1:10">
      <c r="A14" s="773" t="s">
        <v>1767</v>
      </c>
      <c r="B14" s="776">
        <v>103</v>
      </c>
      <c r="C14" s="777">
        <v>1</v>
      </c>
      <c r="D14" s="776">
        <v>794</v>
      </c>
      <c r="E14" s="777">
        <v>1</v>
      </c>
      <c r="F14" s="776">
        <v>1412</v>
      </c>
      <c r="G14" s="777">
        <v>1</v>
      </c>
    </row>
    <row r="15" spans="1:10">
      <c r="A15" s="1263" t="s">
        <v>1956</v>
      </c>
      <c r="B15" s="1263"/>
      <c r="C15" s="1263"/>
      <c r="D15" s="745">
        <v>7.7087399999999997</v>
      </c>
      <c r="E15" s="746" t="s">
        <v>1768</v>
      </c>
      <c r="F15" s="745">
        <v>13.708740000000001</v>
      </c>
      <c r="G15" s="746" t="s">
        <v>1769</v>
      </c>
    </row>
    <row r="16" spans="1:10">
      <c r="A16" s="723" t="s">
        <v>1733</v>
      </c>
      <c r="B16" s="771"/>
      <c r="C16" s="771"/>
      <c r="D16" s="771"/>
      <c r="E16" s="771"/>
      <c r="F16" s="771"/>
      <c r="G16" s="771"/>
    </row>
  </sheetData>
  <mergeCells count="5">
    <mergeCell ref="A1:G1"/>
    <mergeCell ref="B2:C2"/>
    <mergeCell ref="D2:E2"/>
    <mergeCell ref="F2:G2"/>
    <mergeCell ref="A15:C15"/>
  </mergeCells>
  <pageMargins left="0.7" right="0.7" top="0.78740157499999996" bottom="0.78740157499999996"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J1"/>
    </sheetView>
  </sheetViews>
  <sheetFormatPr baseColWidth="10" defaultColWidth="11.25" defaultRowHeight="15"/>
  <cols>
    <col min="1" max="1" width="28.875" style="687" customWidth="1"/>
    <col min="2" max="2" width="7.75" style="687" customWidth="1"/>
    <col min="3" max="3" width="9.125" style="687" customWidth="1"/>
    <col min="4" max="4" width="10" style="687" customWidth="1"/>
    <col min="5" max="5" width="9.625" style="687" customWidth="1"/>
    <col min="6" max="6" width="9.75" style="687" customWidth="1"/>
    <col min="7" max="7" width="11.375" style="687" customWidth="1"/>
    <col min="8" max="16384" width="11.25" style="687"/>
  </cols>
  <sheetData>
    <row r="1" spans="1:10" ht="27.6" customHeight="1">
      <c r="A1" s="1244" t="s">
        <v>1709</v>
      </c>
      <c r="B1" s="1244">
        <v>0</v>
      </c>
      <c r="C1" s="1244">
        <v>0</v>
      </c>
      <c r="D1" s="1244">
        <v>0</v>
      </c>
      <c r="E1" s="1244">
        <v>0</v>
      </c>
      <c r="F1" s="1244">
        <v>0</v>
      </c>
      <c r="G1" s="1244">
        <v>0</v>
      </c>
      <c r="H1" s="709"/>
      <c r="I1" s="709"/>
      <c r="J1" s="709"/>
    </row>
    <row r="2" spans="1:10">
      <c r="A2" s="772" t="s">
        <v>1957</v>
      </c>
      <c r="B2" s="1248" t="s">
        <v>1770</v>
      </c>
      <c r="C2" s="1248" t="s">
        <v>529</v>
      </c>
      <c r="D2" s="1248" t="s">
        <v>1728</v>
      </c>
      <c r="E2" s="1248" t="s">
        <v>529</v>
      </c>
      <c r="F2" s="1248" t="s">
        <v>1760</v>
      </c>
      <c r="G2" s="1248" t="s">
        <v>529</v>
      </c>
    </row>
    <row r="3" spans="1:10">
      <c r="A3" s="773" t="s">
        <v>1958</v>
      </c>
      <c r="B3" s="774">
        <v>61</v>
      </c>
      <c r="C3" s="766">
        <v>2.8320000000000001E-2</v>
      </c>
      <c r="D3" s="774">
        <v>2616</v>
      </c>
      <c r="E3" s="766">
        <v>3.9640000000000002E-2</v>
      </c>
      <c r="F3" s="774">
        <v>679</v>
      </c>
      <c r="G3" s="766">
        <v>1.9470000000000001E-2</v>
      </c>
    </row>
    <row r="4" spans="1:10">
      <c r="A4" s="773" t="s">
        <v>1959</v>
      </c>
      <c r="B4" s="775">
        <v>1857</v>
      </c>
      <c r="C4" s="766">
        <v>0.86212</v>
      </c>
      <c r="D4" s="775">
        <v>62569</v>
      </c>
      <c r="E4" s="766">
        <v>0.94806000000000001</v>
      </c>
      <c r="F4" s="775">
        <v>21209</v>
      </c>
      <c r="G4" s="766">
        <v>0.60809000000000002</v>
      </c>
    </row>
    <row r="5" spans="1:10">
      <c r="A5" s="773" t="s">
        <v>1960</v>
      </c>
      <c r="B5" s="775">
        <v>236</v>
      </c>
      <c r="C5" s="766">
        <v>0.10956</v>
      </c>
      <c r="D5" s="775">
        <v>812</v>
      </c>
      <c r="E5" s="766">
        <v>1.23E-2</v>
      </c>
      <c r="F5" s="775">
        <v>12990</v>
      </c>
      <c r="G5" s="766">
        <v>0.37243999999999999</v>
      </c>
    </row>
    <row r="6" spans="1:10">
      <c r="A6" s="773" t="s">
        <v>1767</v>
      </c>
      <c r="B6" s="776">
        <v>2154</v>
      </c>
      <c r="C6" s="777">
        <v>1</v>
      </c>
      <c r="D6" s="776">
        <v>65997</v>
      </c>
      <c r="E6" s="777">
        <v>1</v>
      </c>
      <c r="F6" s="776">
        <v>34878</v>
      </c>
      <c r="G6" s="777">
        <v>1</v>
      </c>
    </row>
    <row r="7" spans="1:10">
      <c r="A7" s="729" t="s">
        <v>529</v>
      </c>
      <c r="B7" s="729" t="s">
        <v>529</v>
      </c>
      <c r="C7" s="729" t="s">
        <v>529</v>
      </c>
      <c r="D7" s="745">
        <v>30.639279999999999</v>
      </c>
      <c r="E7" s="746" t="s">
        <v>1772</v>
      </c>
      <c r="F7" s="745">
        <v>16.1922</v>
      </c>
      <c r="G7" s="746" t="s">
        <v>1773</v>
      </c>
    </row>
    <row r="8" spans="1:10">
      <c r="A8" s="723" t="s">
        <v>1733</v>
      </c>
    </row>
  </sheetData>
  <mergeCells count="4">
    <mergeCell ref="A1:G1"/>
    <mergeCell ref="B2:C2"/>
    <mergeCell ref="D2:E2"/>
    <mergeCell ref="F2:G2"/>
  </mergeCells>
  <pageMargins left="0.7" right="0.7" top="0.78740157499999996" bottom="0.78740157499999996"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J1"/>
    </sheetView>
  </sheetViews>
  <sheetFormatPr baseColWidth="10" defaultColWidth="11.25" defaultRowHeight="15"/>
  <cols>
    <col min="1" max="1" width="23.25" style="687" bestFit="1" customWidth="1"/>
    <col min="2" max="5" width="12.375" style="687" customWidth="1"/>
    <col min="6" max="16384" width="11.25" style="687"/>
  </cols>
  <sheetData>
    <row r="1" spans="1:10" ht="27.6" customHeight="1">
      <c r="A1" s="1260" t="s">
        <v>1710</v>
      </c>
      <c r="B1" s="1260">
        <v>0</v>
      </c>
      <c r="C1" s="1260">
        <v>0</v>
      </c>
      <c r="D1" s="1260">
        <v>0</v>
      </c>
      <c r="E1" s="1260">
        <v>0</v>
      </c>
      <c r="F1" s="709"/>
      <c r="G1" s="709"/>
      <c r="H1" s="709"/>
      <c r="I1" s="709"/>
      <c r="J1" s="709"/>
    </row>
    <row r="2" spans="1:10">
      <c r="A2" s="764" t="s">
        <v>1930</v>
      </c>
      <c r="B2" s="737" t="s">
        <v>1936</v>
      </c>
      <c r="C2" s="737" t="s">
        <v>1937</v>
      </c>
      <c r="D2" s="737" t="s">
        <v>588</v>
      </c>
      <c r="E2" s="737" t="s">
        <v>1983</v>
      </c>
    </row>
    <row r="3" spans="1:10">
      <c r="A3" s="1261" t="s">
        <v>1761</v>
      </c>
      <c r="B3" s="767">
        <v>924</v>
      </c>
      <c r="C3" s="767">
        <v>239</v>
      </c>
      <c r="D3" s="767">
        <v>1163</v>
      </c>
      <c r="E3" s="780">
        <v>0.50565000000000004</v>
      </c>
    </row>
    <row r="4" spans="1:10">
      <c r="A4" s="1261">
        <v>0</v>
      </c>
      <c r="B4" s="780">
        <v>0.79449999999999998</v>
      </c>
      <c r="C4" s="780">
        <v>0.20549999999999999</v>
      </c>
      <c r="D4" s="780">
        <v>1</v>
      </c>
      <c r="E4" s="780" t="s">
        <v>529</v>
      </c>
    </row>
    <row r="5" spans="1:10">
      <c r="A5" s="1261" t="s">
        <v>1762</v>
      </c>
      <c r="B5" s="767">
        <v>2477</v>
      </c>
      <c r="C5" s="767">
        <v>493</v>
      </c>
      <c r="D5" s="767">
        <v>2970</v>
      </c>
      <c r="E5" s="780">
        <v>0.98736999999999997</v>
      </c>
    </row>
    <row r="6" spans="1:10">
      <c r="A6" s="1261">
        <v>0</v>
      </c>
      <c r="B6" s="780">
        <v>0.83401000000000003</v>
      </c>
      <c r="C6" s="780">
        <v>0.16599</v>
      </c>
      <c r="D6" s="780">
        <v>1</v>
      </c>
      <c r="E6" s="780" t="s">
        <v>529</v>
      </c>
    </row>
    <row r="7" spans="1:10">
      <c r="A7" s="1261" t="s">
        <v>1763</v>
      </c>
      <c r="B7" s="767">
        <v>3869</v>
      </c>
      <c r="C7" s="767">
        <v>1157</v>
      </c>
      <c r="D7" s="767">
        <v>5026</v>
      </c>
      <c r="E7" s="780">
        <v>0.97838999999999998</v>
      </c>
    </row>
    <row r="8" spans="1:10">
      <c r="A8" s="1261">
        <v>0</v>
      </c>
      <c r="B8" s="780">
        <v>0.76980000000000004</v>
      </c>
      <c r="C8" s="780">
        <v>0.23019999999999999</v>
      </c>
      <c r="D8" s="780">
        <v>1</v>
      </c>
      <c r="E8" s="780" t="s">
        <v>529</v>
      </c>
    </row>
    <row r="9" spans="1:10">
      <c r="A9" s="1261" t="s">
        <v>1764</v>
      </c>
      <c r="B9" s="767">
        <v>6003</v>
      </c>
      <c r="C9" s="767">
        <v>2963</v>
      </c>
      <c r="D9" s="767">
        <v>8966</v>
      </c>
      <c r="E9" s="780">
        <v>0.92337999999999998</v>
      </c>
    </row>
    <row r="10" spans="1:10">
      <c r="A10" s="1261">
        <v>0</v>
      </c>
      <c r="B10" s="780">
        <v>0.66952999999999996</v>
      </c>
      <c r="C10" s="780">
        <v>0.33046999999999999</v>
      </c>
      <c r="D10" s="780">
        <v>1</v>
      </c>
      <c r="E10" s="780" t="s">
        <v>529</v>
      </c>
    </row>
    <row r="11" spans="1:10">
      <c r="A11" s="1261" t="s">
        <v>1765</v>
      </c>
      <c r="B11" s="767">
        <v>842</v>
      </c>
      <c r="C11" s="767">
        <v>320</v>
      </c>
      <c r="D11" s="767">
        <v>1162</v>
      </c>
      <c r="E11" s="780">
        <v>0.83296999999999999</v>
      </c>
    </row>
    <row r="12" spans="1:10">
      <c r="A12" s="1261">
        <v>0</v>
      </c>
      <c r="B12" s="780">
        <v>0.72460999999999998</v>
      </c>
      <c r="C12" s="780">
        <v>0.27539000000000002</v>
      </c>
      <c r="D12" s="780">
        <v>1</v>
      </c>
      <c r="E12" s="780" t="s">
        <v>529</v>
      </c>
    </row>
    <row r="13" spans="1:10">
      <c r="A13" s="1261" t="s">
        <v>1766</v>
      </c>
      <c r="B13" s="767">
        <v>151</v>
      </c>
      <c r="C13" s="767">
        <v>186</v>
      </c>
      <c r="D13" s="767">
        <v>337</v>
      </c>
      <c r="E13" s="780">
        <v>0.99704000000000004</v>
      </c>
    </row>
    <row r="14" spans="1:10">
      <c r="A14" s="1261">
        <v>0</v>
      </c>
      <c r="B14" s="780">
        <v>0.44807000000000002</v>
      </c>
      <c r="C14" s="780">
        <v>0.55193000000000003</v>
      </c>
      <c r="D14" s="780">
        <v>1</v>
      </c>
      <c r="E14" s="780" t="s">
        <v>529</v>
      </c>
    </row>
    <row r="15" spans="1:10">
      <c r="A15" s="1261" t="s">
        <v>588</v>
      </c>
      <c r="B15" s="778">
        <v>14266</v>
      </c>
      <c r="C15" s="778">
        <v>5358</v>
      </c>
      <c r="D15" s="778">
        <v>19624</v>
      </c>
      <c r="E15" s="779">
        <v>0.89656000000000002</v>
      </c>
    </row>
    <row r="16" spans="1:10">
      <c r="A16" s="1261">
        <v>0</v>
      </c>
      <c r="B16" s="779">
        <v>0.72697000000000001</v>
      </c>
      <c r="C16" s="779">
        <v>0.27302999999999999</v>
      </c>
      <c r="D16" s="779">
        <v>1</v>
      </c>
      <c r="E16" s="779" t="s">
        <v>529</v>
      </c>
    </row>
    <row r="17" spans="1:5">
      <c r="A17" s="723" t="s">
        <v>1733</v>
      </c>
      <c r="B17" s="186" t="s">
        <v>529</v>
      </c>
      <c r="C17" s="186" t="s">
        <v>529</v>
      </c>
      <c r="D17" s="186" t="s">
        <v>529</v>
      </c>
      <c r="E17" s="186" t="s">
        <v>529</v>
      </c>
    </row>
  </sheetData>
  <mergeCells count="8">
    <mergeCell ref="A13:A14"/>
    <mergeCell ref="A15:A16"/>
    <mergeCell ref="A1:E1"/>
    <mergeCell ref="A3:A4"/>
    <mergeCell ref="A5:A6"/>
    <mergeCell ref="A7:A8"/>
    <mergeCell ref="A9:A10"/>
    <mergeCell ref="A11:A12"/>
  </mergeCells>
  <pageMargins left="0.7" right="0.7" top="0.78740157499999996" bottom="0.78740157499999996"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J1"/>
    </sheetView>
  </sheetViews>
  <sheetFormatPr baseColWidth="10" defaultColWidth="11.25" defaultRowHeight="15"/>
  <cols>
    <col min="1" max="1" width="23.25" style="687" bestFit="1" customWidth="1"/>
    <col min="2" max="9" width="8.75" style="687" customWidth="1"/>
    <col min="10" max="16384" width="11.25" style="687"/>
  </cols>
  <sheetData>
    <row r="1" spans="1:10" ht="27.6" customHeight="1">
      <c r="A1" s="1260" t="s">
        <v>1711</v>
      </c>
      <c r="B1" s="1260">
        <v>0</v>
      </c>
      <c r="C1" s="1260">
        <v>0</v>
      </c>
      <c r="D1" s="1260">
        <v>0</v>
      </c>
      <c r="E1" s="1260">
        <v>0</v>
      </c>
      <c r="F1" s="1260">
        <v>0</v>
      </c>
      <c r="G1" s="1260">
        <v>0</v>
      </c>
      <c r="H1" s="1260">
        <v>0</v>
      </c>
      <c r="I1" s="1260">
        <v>0</v>
      </c>
      <c r="J1" s="709"/>
    </row>
    <row r="2" spans="1:10" ht="25.5">
      <c r="A2" s="764" t="s">
        <v>1930</v>
      </c>
      <c r="B2" s="737" t="s">
        <v>1962</v>
      </c>
      <c r="C2" s="737" t="s">
        <v>1963</v>
      </c>
      <c r="D2" s="737" t="s">
        <v>1964</v>
      </c>
      <c r="E2" s="737" t="s">
        <v>1965</v>
      </c>
      <c r="F2" s="737" t="s">
        <v>1966</v>
      </c>
      <c r="G2" s="737" t="s">
        <v>1967</v>
      </c>
      <c r="H2" s="737" t="s">
        <v>588</v>
      </c>
      <c r="I2" s="737" t="s">
        <v>1961</v>
      </c>
    </row>
    <row r="3" spans="1:10">
      <c r="A3" s="1261" t="s">
        <v>1761</v>
      </c>
      <c r="B3" s="767">
        <v>12</v>
      </c>
      <c r="C3" s="767">
        <v>29</v>
      </c>
      <c r="D3" s="767">
        <v>79</v>
      </c>
      <c r="E3" s="767">
        <v>189</v>
      </c>
      <c r="F3" s="767">
        <v>227</v>
      </c>
      <c r="G3" s="767">
        <v>119</v>
      </c>
      <c r="H3" s="767">
        <v>655</v>
      </c>
      <c r="I3" s="780">
        <v>0.28477999999999998</v>
      </c>
    </row>
    <row r="4" spans="1:10">
      <c r="A4" s="1261">
        <v>0</v>
      </c>
      <c r="B4" s="780">
        <v>1.8319999999999999E-2</v>
      </c>
      <c r="C4" s="780">
        <v>4.4269999999999997E-2</v>
      </c>
      <c r="D4" s="780">
        <v>0.12060999999999999</v>
      </c>
      <c r="E4" s="780">
        <v>0.28854999999999997</v>
      </c>
      <c r="F4" s="780">
        <v>0.34655999999999998</v>
      </c>
      <c r="G4" s="780">
        <v>0.18168000000000001</v>
      </c>
      <c r="H4" s="785">
        <v>1</v>
      </c>
      <c r="I4" s="783" t="s">
        <v>529</v>
      </c>
    </row>
    <row r="5" spans="1:10">
      <c r="A5" s="1261" t="s">
        <v>1762</v>
      </c>
      <c r="B5" s="767">
        <v>62</v>
      </c>
      <c r="C5" s="767">
        <v>138</v>
      </c>
      <c r="D5" s="767">
        <v>398</v>
      </c>
      <c r="E5" s="767">
        <v>835</v>
      </c>
      <c r="F5" s="767">
        <v>697</v>
      </c>
      <c r="G5" s="767">
        <v>297</v>
      </c>
      <c r="H5" s="767">
        <v>2427</v>
      </c>
      <c r="I5" s="780">
        <v>0.80684999999999996</v>
      </c>
    </row>
    <row r="6" spans="1:10">
      <c r="A6" s="1261">
        <v>0</v>
      </c>
      <c r="B6" s="780">
        <v>2.555E-2</v>
      </c>
      <c r="C6" s="780">
        <v>5.6860000000000001E-2</v>
      </c>
      <c r="D6" s="780">
        <v>0.16399</v>
      </c>
      <c r="E6" s="780">
        <v>0.34405000000000002</v>
      </c>
      <c r="F6" s="780">
        <v>0.28719</v>
      </c>
      <c r="G6" s="780">
        <v>0.12237000000000001</v>
      </c>
      <c r="H6" s="785">
        <v>1</v>
      </c>
      <c r="I6" s="783" t="s">
        <v>529</v>
      </c>
    </row>
    <row r="7" spans="1:10">
      <c r="A7" s="1261" t="s">
        <v>1763</v>
      </c>
      <c r="B7" s="767">
        <v>75</v>
      </c>
      <c r="C7" s="767">
        <v>156</v>
      </c>
      <c r="D7" s="767">
        <v>827</v>
      </c>
      <c r="E7" s="767">
        <v>1601</v>
      </c>
      <c r="F7" s="767">
        <v>966</v>
      </c>
      <c r="G7" s="767">
        <v>331</v>
      </c>
      <c r="H7" s="767">
        <v>3956</v>
      </c>
      <c r="I7" s="780">
        <v>0.77010000000000001</v>
      </c>
    </row>
    <row r="8" spans="1:10">
      <c r="A8" s="1261">
        <v>0</v>
      </c>
      <c r="B8" s="780">
        <v>1.8960000000000001E-2</v>
      </c>
      <c r="C8" s="780">
        <v>3.943E-2</v>
      </c>
      <c r="D8" s="780">
        <v>0.20905000000000001</v>
      </c>
      <c r="E8" s="780">
        <v>0.4047</v>
      </c>
      <c r="F8" s="780">
        <v>0.24418999999999999</v>
      </c>
      <c r="G8" s="780">
        <v>8.3669999999999994E-2</v>
      </c>
      <c r="H8" s="780">
        <v>1</v>
      </c>
      <c r="I8" s="783" t="s">
        <v>529</v>
      </c>
    </row>
    <row r="9" spans="1:10">
      <c r="A9" s="1261" t="s">
        <v>1764</v>
      </c>
      <c r="B9" s="767">
        <v>157</v>
      </c>
      <c r="C9" s="767">
        <v>904</v>
      </c>
      <c r="D9" s="767">
        <v>2126</v>
      </c>
      <c r="E9" s="767">
        <v>2287</v>
      </c>
      <c r="F9" s="767">
        <v>1378</v>
      </c>
      <c r="G9" s="767">
        <v>632</v>
      </c>
      <c r="H9" s="767">
        <v>7484</v>
      </c>
      <c r="I9" s="780">
        <v>0.77075000000000005</v>
      </c>
    </row>
    <row r="10" spans="1:10">
      <c r="A10" s="1261">
        <v>0</v>
      </c>
      <c r="B10" s="780">
        <v>2.0979999999999999E-2</v>
      </c>
      <c r="C10" s="780">
        <v>0.12078999999999999</v>
      </c>
      <c r="D10" s="780">
        <v>0.28406999999999999</v>
      </c>
      <c r="E10" s="780">
        <v>0.30558999999999997</v>
      </c>
      <c r="F10" s="780">
        <v>0.18412999999999999</v>
      </c>
      <c r="G10" s="780">
        <v>8.4449999999999997E-2</v>
      </c>
      <c r="H10" s="785">
        <v>1</v>
      </c>
      <c r="I10" s="783" t="s">
        <v>529</v>
      </c>
    </row>
    <row r="11" spans="1:10">
      <c r="A11" s="1261" t="s">
        <v>1765</v>
      </c>
      <c r="B11" s="767">
        <v>50</v>
      </c>
      <c r="C11" s="767">
        <v>20</v>
      </c>
      <c r="D11" s="767">
        <v>143</v>
      </c>
      <c r="E11" s="767">
        <v>342</v>
      </c>
      <c r="F11" s="767">
        <v>225</v>
      </c>
      <c r="G11" s="767">
        <v>66</v>
      </c>
      <c r="H11" s="767">
        <v>846</v>
      </c>
      <c r="I11" s="780">
        <v>0.60645000000000004</v>
      </c>
    </row>
    <row r="12" spans="1:10">
      <c r="A12" s="1261">
        <v>0</v>
      </c>
      <c r="B12" s="780">
        <v>5.91E-2</v>
      </c>
      <c r="C12" s="780">
        <v>2.3640000000000001E-2</v>
      </c>
      <c r="D12" s="780">
        <v>0.16903000000000001</v>
      </c>
      <c r="E12" s="780">
        <v>0.40426000000000001</v>
      </c>
      <c r="F12" s="780">
        <v>0.26595999999999997</v>
      </c>
      <c r="G12" s="780">
        <v>7.8009999999999996E-2</v>
      </c>
      <c r="H12" s="780">
        <v>1</v>
      </c>
      <c r="I12" s="783" t="s">
        <v>529</v>
      </c>
    </row>
    <row r="13" spans="1:10">
      <c r="A13" s="1261" t="s">
        <v>1766</v>
      </c>
      <c r="B13" s="767">
        <v>36</v>
      </c>
      <c r="C13" s="767">
        <v>163</v>
      </c>
      <c r="D13" s="767">
        <v>3</v>
      </c>
      <c r="E13" s="767">
        <v>9</v>
      </c>
      <c r="F13" s="767">
        <v>2</v>
      </c>
      <c r="G13" s="767">
        <v>0</v>
      </c>
      <c r="H13" s="767">
        <v>213</v>
      </c>
      <c r="I13" s="780">
        <v>0.63017999999999996</v>
      </c>
    </row>
    <row r="14" spans="1:10">
      <c r="A14" s="1261">
        <v>0</v>
      </c>
      <c r="B14" s="780">
        <v>0.16900999999999999</v>
      </c>
      <c r="C14" s="780">
        <v>0.76526000000000005</v>
      </c>
      <c r="D14" s="780">
        <v>1.4080000000000001E-2</v>
      </c>
      <c r="E14" s="780">
        <v>4.2250000000000003E-2</v>
      </c>
      <c r="F14" s="780">
        <v>9.3900000000000008E-3</v>
      </c>
      <c r="G14" s="780">
        <v>0</v>
      </c>
      <c r="H14" s="785">
        <v>1</v>
      </c>
      <c r="I14" s="783" t="s">
        <v>529</v>
      </c>
    </row>
    <row r="15" spans="1:10">
      <c r="A15" s="1261" t="s">
        <v>588</v>
      </c>
      <c r="B15" s="778">
        <v>392</v>
      </c>
      <c r="C15" s="778">
        <v>1410</v>
      </c>
      <c r="D15" s="778">
        <v>3576</v>
      </c>
      <c r="E15" s="778">
        <v>5263</v>
      </c>
      <c r="F15" s="778">
        <v>3495</v>
      </c>
      <c r="G15" s="778">
        <v>1445</v>
      </c>
      <c r="H15" s="778">
        <v>15581</v>
      </c>
      <c r="I15" s="779">
        <v>0.71184999999999998</v>
      </c>
    </row>
    <row r="16" spans="1:10">
      <c r="A16" s="1261">
        <v>0</v>
      </c>
      <c r="B16" s="779">
        <v>2.5159999999999998E-2</v>
      </c>
      <c r="C16" s="779">
        <v>9.0490000000000001E-2</v>
      </c>
      <c r="D16" s="779">
        <v>0.22950999999999999</v>
      </c>
      <c r="E16" s="779">
        <v>0.33778000000000002</v>
      </c>
      <c r="F16" s="779">
        <v>0.22431000000000001</v>
      </c>
      <c r="G16" s="779">
        <v>9.2740000000000003E-2</v>
      </c>
      <c r="H16" s="786">
        <v>1</v>
      </c>
      <c r="I16" s="784" t="s">
        <v>529</v>
      </c>
    </row>
    <row r="17" spans="1:1">
      <c r="A17" s="723" t="s">
        <v>1733</v>
      </c>
    </row>
  </sheetData>
  <mergeCells count="8">
    <mergeCell ref="A13:A14"/>
    <mergeCell ref="A15:A16"/>
    <mergeCell ref="A1:I1"/>
    <mergeCell ref="A3:A4"/>
    <mergeCell ref="A5:A6"/>
    <mergeCell ref="A7:A8"/>
    <mergeCell ref="A9:A10"/>
    <mergeCell ref="A11:A12"/>
  </mergeCells>
  <pageMargins left="0.7" right="0.7" top="0.78740157499999996" bottom="0.78740157499999996"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baseColWidth="10" defaultColWidth="11.25" defaultRowHeight="15"/>
  <cols>
    <col min="1" max="1" width="24.5" style="687" customWidth="1"/>
    <col min="2" max="2" width="15.75" style="687" customWidth="1"/>
    <col min="3" max="3" width="19.75" style="687" customWidth="1"/>
    <col min="4" max="16384" width="11.25" style="687"/>
  </cols>
  <sheetData>
    <row r="1" spans="1:10" ht="27.6" customHeight="1">
      <c r="A1" s="1260" t="s">
        <v>1712</v>
      </c>
      <c r="B1" s="1260" t="s">
        <v>529</v>
      </c>
      <c r="C1" s="1260" t="s">
        <v>529</v>
      </c>
      <c r="D1" s="709"/>
      <c r="E1" s="709"/>
      <c r="F1" s="709"/>
      <c r="G1" s="709"/>
      <c r="H1" s="709"/>
      <c r="I1" s="709"/>
      <c r="J1" s="709"/>
    </row>
    <row r="2" spans="1:10">
      <c r="A2" s="782" t="s">
        <v>1930</v>
      </c>
      <c r="B2" s="732" t="s">
        <v>1770</v>
      </c>
      <c r="C2" s="732" t="s">
        <v>1984</v>
      </c>
    </row>
    <row r="3" spans="1:10">
      <c r="A3" s="1261" t="s">
        <v>1761</v>
      </c>
      <c r="B3" s="758">
        <v>89</v>
      </c>
      <c r="C3" s="758">
        <v>10162</v>
      </c>
    </row>
    <row r="4" spans="1:10">
      <c r="A4" s="1261" t="s">
        <v>529</v>
      </c>
      <c r="B4" s="781">
        <v>0.47849000000000003</v>
      </c>
      <c r="C4" s="781">
        <v>0.83528000000000002</v>
      </c>
    </row>
    <row r="5" spans="1:10">
      <c r="A5" s="1261" t="s">
        <v>1762</v>
      </c>
      <c r="B5" s="758">
        <v>26</v>
      </c>
      <c r="C5" s="758">
        <v>776</v>
      </c>
    </row>
    <row r="6" spans="1:10">
      <c r="A6" s="1261" t="s">
        <v>529</v>
      </c>
      <c r="B6" s="781">
        <v>0.13977999999999999</v>
      </c>
      <c r="C6" s="781">
        <v>6.3780000000000003E-2</v>
      </c>
    </row>
    <row r="7" spans="1:10">
      <c r="A7" s="1261" t="s">
        <v>1763</v>
      </c>
      <c r="B7" s="758">
        <v>27</v>
      </c>
      <c r="C7" s="758">
        <v>498</v>
      </c>
    </row>
    <row r="8" spans="1:10">
      <c r="A8" s="1261" t="s">
        <v>529</v>
      </c>
      <c r="B8" s="781">
        <v>0.14516000000000001</v>
      </c>
      <c r="C8" s="781">
        <v>4.0930000000000001E-2</v>
      </c>
    </row>
    <row r="9" spans="1:10">
      <c r="A9" s="1261" t="s">
        <v>1764</v>
      </c>
      <c r="B9" s="758">
        <v>32</v>
      </c>
      <c r="C9" s="758">
        <v>657</v>
      </c>
    </row>
    <row r="10" spans="1:10">
      <c r="A10" s="1261" t="s">
        <v>529</v>
      </c>
      <c r="B10" s="781">
        <v>0.17204</v>
      </c>
      <c r="C10" s="781">
        <v>5.3999999999999999E-2</v>
      </c>
    </row>
    <row r="11" spans="1:10">
      <c r="A11" s="1261" t="s">
        <v>1765</v>
      </c>
      <c r="B11" s="758">
        <v>8</v>
      </c>
      <c r="C11" s="758">
        <v>63</v>
      </c>
    </row>
    <row r="12" spans="1:10">
      <c r="A12" s="1261" t="s">
        <v>529</v>
      </c>
      <c r="B12" s="781">
        <v>4.301E-2</v>
      </c>
      <c r="C12" s="781">
        <v>5.1799999999999997E-3</v>
      </c>
    </row>
    <row r="13" spans="1:10">
      <c r="A13" s="1261" t="s">
        <v>1766</v>
      </c>
      <c r="B13" s="758">
        <v>4</v>
      </c>
      <c r="C13" s="758">
        <v>10</v>
      </c>
    </row>
    <row r="14" spans="1:10">
      <c r="A14" s="1261" t="s">
        <v>529</v>
      </c>
      <c r="B14" s="781">
        <v>2.1510000000000001E-2</v>
      </c>
      <c r="C14" s="781">
        <v>8.1999999999999998E-4</v>
      </c>
    </row>
    <row r="15" spans="1:10">
      <c r="A15" s="1261" t="s">
        <v>588</v>
      </c>
      <c r="B15" s="787">
        <v>186</v>
      </c>
      <c r="C15" s="787">
        <v>12166</v>
      </c>
    </row>
    <row r="16" spans="1:10">
      <c r="A16" s="1261" t="s">
        <v>529</v>
      </c>
      <c r="B16" s="788">
        <v>1</v>
      </c>
      <c r="C16" s="788">
        <v>1</v>
      </c>
    </row>
    <row r="17" spans="1:3">
      <c r="B17" s="789">
        <v>65.408600000000007</v>
      </c>
      <c r="C17" s="790" t="s">
        <v>1968</v>
      </c>
    </row>
    <row r="18" spans="1:3">
      <c r="A18" s="723" t="s">
        <v>1733</v>
      </c>
    </row>
  </sheetData>
  <mergeCells count="8">
    <mergeCell ref="A13:A14"/>
    <mergeCell ref="A15:A16"/>
    <mergeCell ref="A1:C1"/>
    <mergeCell ref="A3:A4"/>
    <mergeCell ref="A5:A6"/>
    <mergeCell ref="A7:A8"/>
    <mergeCell ref="A9:A10"/>
    <mergeCell ref="A11:A12"/>
  </mergeCells>
  <pageMargins left="0.7" right="0.7" top="0.78740157499999996" bottom="0.78740157499999996"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baseColWidth="10" defaultColWidth="11.25" defaultRowHeight="15"/>
  <cols>
    <col min="1" max="1" width="27.125" style="687" customWidth="1"/>
    <col min="2" max="2" width="17.25" style="687" customWidth="1"/>
    <col min="3" max="3" width="15.375" style="687" customWidth="1"/>
    <col min="4" max="4" width="17.75" style="687" customWidth="1"/>
    <col min="5" max="16384" width="11.25" style="687"/>
  </cols>
  <sheetData>
    <row r="1" spans="1:10" ht="27.6" customHeight="1">
      <c r="A1" s="1260" t="s">
        <v>1713</v>
      </c>
      <c r="B1" s="1260"/>
      <c r="C1" s="1260"/>
      <c r="D1" s="1260"/>
      <c r="E1" s="709"/>
      <c r="F1" s="709"/>
      <c r="G1" s="709"/>
      <c r="H1" s="709"/>
      <c r="I1" s="709"/>
      <c r="J1" s="709"/>
    </row>
    <row r="2" spans="1:10">
      <c r="A2" s="764" t="s">
        <v>1930</v>
      </c>
      <c r="B2" s="737" t="s">
        <v>1770</v>
      </c>
      <c r="C2" s="737" t="s">
        <v>1969</v>
      </c>
      <c r="D2" s="737" t="s">
        <v>1984</v>
      </c>
    </row>
    <row r="3" spans="1:10">
      <c r="A3" s="1261" t="s">
        <v>1761</v>
      </c>
      <c r="B3" s="800">
        <v>2</v>
      </c>
      <c r="C3" s="767">
        <v>43</v>
      </c>
      <c r="D3" s="767">
        <v>1750</v>
      </c>
    </row>
    <row r="4" spans="1:10">
      <c r="A4" s="1261" t="s">
        <v>529</v>
      </c>
      <c r="B4" s="801">
        <v>0.28571000000000002</v>
      </c>
      <c r="C4" s="780">
        <v>0.14576</v>
      </c>
      <c r="D4" s="780">
        <v>0.31818000000000002</v>
      </c>
    </row>
    <row r="5" spans="1:10">
      <c r="A5" s="1261" t="s">
        <v>1762</v>
      </c>
      <c r="B5" s="800">
        <v>4</v>
      </c>
      <c r="C5" s="767">
        <v>162</v>
      </c>
      <c r="D5" s="767">
        <v>2950</v>
      </c>
    </row>
    <row r="6" spans="1:10">
      <c r="A6" s="1261" t="s">
        <v>529</v>
      </c>
      <c r="B6" s="801">
        <v>0.57142999999999999</v>
      </c>
      <c r="C6" s="780">
        <v>0.54915000000000003</v>
      </c>
      <c r="D6" s="780">
        <v>0.53635999999999995</v>
      </c>
    </row>
    <row r="7" spans="1:10">
      <c r="A7" s="1261" t="s">
        <v>1763</v>
      </c>
      <c r="B7" s="800">
        <v>1</v>
      </c>
      <c r="C7" s="767">
        <v>90</v>
      </c>
      <c r="D7" s="767">
        <v>800</v>
      </c>
    </row>
    <row r="8" spans="1:10">
      <c r="A8" s="1261" t="s">
        <v>529</v>
      </c>
      <c r="B8" s="801">
        <v>0.14285999999999999</v>
      </c>
      <c r="C8" s="780">
        <v>0.30508000000000002</v>
      </c>
      <c r="D8" s="780">
        <v>0.14545</v>
      </c>
    </row>
    <row r="9" spans="1:10">
      <c r="A9" s="1261" t="s">
        <v>1764</v>
      </c>
      <c r="B9" s="800">
        <v>0</v>
      </c>
      <c r="C9" s="767">
        <v>0</v>
      </c>
      <c r="D9" s="767">
        <v>0</v>
      </c>
    </row>
    <row r="10" spans="1:10">
      <c r="A10" s="1261" t="s">
        <v>529</v>
      </c>
      <c r="B10" s="801">
        <v>0</v>
      </c>
      <c r="C10" s="780">
        <v>0</v>
      </c>
      <c r="D10" s="780">
        <v>0</v>
      </c>
    </row>
    <row r="11" spans="1:10">
      <c r="A11" s="1261" t="s">
        <v>1765</v>
      </c>
      <c r="B11" s="800">
        <v>0</v>
      </c>
      <c r="C11" s="767">
        <v>0</v>
      </c>
      <c r="D11" s="767">
        <v>0</v>
      </c>
    </row>
    <row r="12" spans="1:10">
      <c r="A12" s="1261" t="s">
        <v>529</v>
      </c>
      <c r="B12" s="801">
        <v>0</v>
      </c>
      <c r="C12" s="780">
        <v>0</v>
      </c>
      <c r="D12" s="780">
        <v>0</v>
      </c>
    </row>
    <row r="13" spans="1:10">
      <c r="A13" s="1261" t="s">
        <v>1766</v>
      </c>
      <c r="B13" s="800">
        <v>0</v>
      </c>
      <c r="C13" s="767">
        <v>0</v>
      </c>
      <c r="D13" s="767">
        <v>0</v>
      </c>
    </row>
    <row r="14" spans="1:10">
      <c r="A14" s="1261" t="s">
        <v>529</v>
      </c>
      <c r="B14" s="801">
        <v>0</v>
      </c>
      <c r="C14" s="780">
        <v>0</v>
      </c>
      <c r="D14" s="780">
        <v>0</v>
      </c>
    </row>
    <row r="15" spans="1:10">
      <c r="A15" s="1261" t="s">
        <v>588</v>
      </c>
      <c r="B15" s="778">
        <v>7</v>
      </c>
      <c r="C15" s="778">
        <v>295</v>
      </c>
      <c r="D15" s="778">
        <v>5500</v>
      </c>
    </row>
    <row r="16" spans="1:10">
      <c r="A16" s="1261" t="s">
        <v>529</v>
      </c>
      <c r="B16" s="802">
        <v>1</v>
      </c>
      <c r="C16" s="786">
        <v>1</v>
      </c>
      <c r="D16" s="786">
        <v>1</v>
      </c>
    </row>
    <row r="17" spans="1:5">
      <c r="A17" s="689"/>
      <c r="B17" s="799">
        <v>785.71429000000001</v>
      </c>
      <c r="C17" s="1264" t="s">
        <v>1970</v>
      </c>
      <c r="D17" s="1264"/>
      <c r="E17" s="1264"/>
    </row>
    <row r="18" spans="1:5">
      <c r="A18" s="798"/>
      <c r="B18" s="799">
        <v>42.142859999999999</v>
      </c>
      <c r="C18" s="798" t="s">
        <v>1971</v>
      </c>
      <c r="D18" s="798"/>
    </row>
    <row r="19" spans="1:5">
      <c r="A19" s="723" t="s">
        <v>1733</v>
      </c>
      <c r="D19" s="798"/>
    </row>
  </sheetData>
  <mergeCells count="9">
    <mergeCell ref="A13:A14"/>
    <mergeCell ref="A15:A16"/>
    <mergeCell ref="C17:E17"/>
    <mergeCell ref="A1:D1"/>
    <mergeCell ref="A3:A4"/>
    <mergeCell ref="A5:A6"/>
    <mergeCell ref="A7:A8"/>
    <mergeCell ref="A9:A10"/>
    <mergeCell ref="A11:A12"/>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baseColWidth="10" defaultRowHeight="12.75"/>
  <cols>
    <col min="1" max="1" width="21.625" style="4" customWidth="1"/>
    <col min="2" max="256" width="11.25" style="4"/>
    <col min="257" max="257" width="21.625" style="4" customWidth="1"/>
    <col min="258" max="512" width="11.25" style="4"/>
    <col min="513" max="513" width="21.625" style="4" customWidth="1"/>
    <col min="514" max="768" width="11.25" style="4"/>
    <col min="769" max="769" width="21.625" style="4" customWidth="1"/>
    <col min="770" max="1024" width="11.25" style="4"/>
    <col min="1025" max="1025" width="21.625" style="4" customWidth="1"/>
    <col min="1026" max="1280" width="11.25" style="4"/>
    <col min="1281" max="1281" width="21.625" style="4" customWidth="1"/>
    <col min="1282" max="1536" width="11.25" style="4"/>
    <col min="1537" max="1537" width="21.625" style="4" customWidth="1"/>
    <col min="1538" max="1792" width="11.25" style="4"/>
    <col min="1793" max="1793" width="21.625" style="4" customWidth="1"/>
    <col min="1794" max="2048" width="11.25" style="4"/>
    <col min="2049" max="2049" width="21.625" style="4" customWidth="1"/>
    <col min="2050" max="2304" width="11.25" style="4"/>
    <col min="2305" max="2305" width="21.625" style="4" customWidth="1"/>
    <col min="2306" max="2560" width="11.25" style="4"/>
    <col min="2561" max="2561" width="21.625" style="4" customWidth="1"/>
    <col min="2562" max="2816" width="11.25" style="4"/>
    <col min="2817" max="2817" width="21.625" style="4" customWidth="1"/>
    <col min="2818" max="3072" width="11.25" style="4"/>
    <col min="3073" max="3073" width="21.625" style="4" customWidth="1"/>
    <col min="3074" max="3328" width="11.25" style="4"/>
    <col min="3329" max="3329" width="21.625" style="4" customWidth="1"/>
    <col min="3330" max="3584" width="11.25" style="4"/>
    <col min="3585" max="3585" width="21.625" style="4" customWidth="1"/>
    <col min="3586" max="3840" width="11.25" style="4"/>
    <col min="3841" max="3841" width="21.625" style="4" customWidth="1"/>
    <col min="3842" max="4096" width="11.25" style="4"/>
    <col min="4097" max="4097" width="21.625" style="4" customWidth="1"/>
    <col min="4098" max="4352" width="11.25" style="4"/>
    <col min="4353" max="4353" width="21.625" style="4" customWidth="1"/>
    <col min="4354" max="4608" width="11.25" style="4"/>
    <col min="4609" max="4609" width="21.625" style="4" customWidth="1"/>
    <col min="4610" max="4864" width="11.25" style="4"/>
    <col min="4865" max="4865" width="21.625" style="4" customWidth="1"/>
    <col min="4866" max="5120" width="11.25" style="4"/>
    <col min="5121" max="5121" width="21.625" style="4" customWidth="1"/>
    <col min="5122" max="5376" width="11.25" style="4"/>
    <col min="5377" max="5377" width="21.625" style="4" customWidth="1"/>
    <col min="5378" max="5632" width="11.25" style="4"/>
    <col min="5633" max="5633" width="21.625" style="4" customWidth="1"/>
    <col min="5634" max="5888" width="11.25" style="4"/>
    <col min="5889" max="5889" width="21.625" style="4" customWidth="1"/>
    <col min="5890" max="6144" width="11.25" style="4"/>
    <col min="6145" max="6145" width="21.625" style="4" customWidth="1"/>
    <col min="6146" max="6400" width="11.25" style="4"/>
    <col min="6401" max="6401" width="21.625" style="4" customWidth="1"/>
    <col min="6402" max="6656" width="11.25" style="4"/>
    <col min="6657" max="6657" width="21.625" style="4" customWidth="1"/>
    <col min="6658" max="6912" width="11.25" style="4"/>
    <col min="6913" max="6913" width="21.625" style="4" customWidth="1"/>
    <col min="6914" max="7168" width="11.25" style="4"/>
    <col min="7169" max="7169" width="21.625" style="4" customWidth="1"/>
    <col min="7170" max="7424" width="11.25" style="4"/>
    <col min="7425" max="7425" width="21.625" style="4" customWidth="1"/>
    <col min="7426" max="7680" width="11.25" style="4"/>
    <col min="7681" max="7681" width="21.625" style="4" customWidth="1"/>
    <col min="7682" max="7936" width="11.25" style="4"/>
    <col min="7937" max="7937" width="21.625" style="4" customWidth="1"/>
    <col min="7938" max="8192" width="11.25" style="4"/>
    <col min="8193" max="8193" width="21.625" style="4" customWidth="1"/>
    <col min="8194" max="8448" width="11.25" style="4"/>
    <col min="8449" max="8449" width="21.625" style="4" customWidth="1"/>
    <col min="8450" max="8704" width="11.25" style="4"/>
    <col min="8705" max="8705" width="21.625" style="4" customWidth="1"/>
    <col min="8706" max="8960" width="11.25" style="4"/>
    <col min="8961" max="8961" width="21.625" style="4" customWidth="1"/>
    <col min="8962" max="9216" width="11.25" style="4"/>
    <col min="9217" max="9217" width="21.625" style="4" customWidth="1"/>
    <col min="9218" max="9472" width="11.25" style="4"/>
    <col min="9473" max="9473" width="21.625" style="4" customWidth="1"/>
    <col min="9474" max="9728" width="11.25" style="4"/>
    <col min="9729" max="9729" width="21.625" style="4" customWidth="1"/>
    <col min="9730" max="9984" width="11.25" style="4"/>
    <col min="9985" max="9985" width="21.625" style="4" customWidth="1"/>
    <col min="9986" max="10240" width="11.25" style="4"/>
    <col min="10241" max="10241" width="21.625" style="4" customWidth="1"/>
    <col min="10242" max="10496" width="11.25" style="4"/>
    <col min="10497" max="10497" width="21.625" style="4" customWidth="1"/>
    <col min="10498" max="10752" width="11.25" style="4"/>
    <col min="10753" max="10753" width="21.625" style="4" customWidth="1"/>
    <col min="10754" max="11008" width="11.25" style="4"/>
    <col min="11009" max="11009" width="21.625" style="4" customWidth="1"/>
    <col min="11010" max="11264" width="11.25" style="4"/>
    <col min="11265" max="11265" width="21.625" style="4" customWidth="1"/>
    <col min="11266" max="11520" width="11.25" style="4"/>
    <col min="11521" max="11521" width="21.625" style="4" customWidth="1"/>
    <col min="11522" max="11776" width="11.25" style="4"/>
    <col min="11777" max="11777" width="21.625" style="4" customWidth="1"/>
    <col min="11778" max="12032" width="11.25" style="4"/>
    <col min="12033" max="12033" width="21.625" style="4" customWidth="1"/>
    <col min="12034" max="12288" width="11.25" style="4"/>
    <col min="12289" max="12289" width="21.625" style="4" customWidth="1"/>
    <col min="12290" max="12544" width="11.25" style="4"/>
    <col min="12545" max="12545" width="21.625" style="4" customWidth="1"/>
    <col min="12546" max="12800" width="11.25" style="4"/>
    <col min="12801" max="12801" width="21.625" style="4" customWidth="1"/>
    <col min="12802" max="13056" width="11.25" style="4"/>
    <col min="13057" max="13057" width="21.625" style="4" customWidth="1"/>
    <col min="13058" max="13312" width="11.25" style="4"/>
    <col min="13313" max="13313" width="21.625" style="4" customWidth="1"/>
    <col min="13314" max="13568" width="11.25" style="4"/>
    <col min="13569" max="13569" width="21.625" style="4" customWidth="1"/>
    <col min="13570" max="13824" width="11.25" style="4"/>
    <col min="13825" max="13825" width="21.625" style="4" customWidth="1"/>
    <col min="13826" max="14080" width="11.25" style="4"/>
    <col min="14081" max="14081" width="21.625" style="4" customWidth="1"/>
    <col min="14082" max="14336" width="11.25" style="4"/>
    <col min="14337" max="14337" width="21.625" style="4" customWidth="1"/>
    <col min="14338" max="14592" width="11.25" style="4"/>
    <col min="14593" max="14593" width="21.625" style="4" customWidth="1"/>
    <col min="14594" max="14848" width="11.25" style="4"/>
    <col min="14849" max="14849" width="21.625" style="4" customWidth="1"/>
    <col min="14850" max="15104" width="11.25" style="4"/>
    <col min="15105" max="15105" width="21.625" style="4" customWidth="1"/>
    <col min="15106" max="15360" width="11.25" style="4"/>
    <col min="15361" max="15361" width="21.625" style="4" customWidth="1"/>
    <col min="15362" max="15616" width="11.25" style="4"/>
    <col min="15617" max="15617" width="21.625" style="4" customWidth="1"/>
    <col min="15618" max="15872" width="11.25" style="4"/>
    <col min="15873" max="15873" width="21.625" style="4" customWidth="1"/>
    <col min="15874" max="16128" width="11.25" style="4"/>
    <col min="16129" max="16129" width="21.625" style="4" customWidth="1"/>
    <col min="16130" max="16384" width="11.25" style="4"/>
  </cols>
  <sheetData>
    <row r="1" spans="1:10" ht="27.6" customHeight="1">
      <c r="A1" s="947" t="s">
        <v>270</v>
      </c>
    </row>
    <row r="2" spans="1:10">
      <c r="A2" s="43" t="s">
        <v>271</v>
      </c>
      <c r="B2" s="43"/>
      <c r="C2" s="89"/>
      <c r="D2" s="89"/>
      <c r="E2" s="43"/>
      <c r="F2" s="89"/>
      <c r="G2" s="89"/>
      <c r="H2" s="89"/>
      <c r="I2" s="89"/>
      <c r="J2" s="89"/>
    </row>
    <row r="3" spans="1:10">
      <c r="A3" s="89" t="s">
        <v>20</v>
      </c>
      <c r="B3" s="999" t="s">
        <v>254</v>
      </c>
      <c r="C3" s="1006"/>
      <c r="D3" s="1006"/>
      <c r="E3" s="999" t="s">
        <v>255</v>
      </c>
      <c r="F3" s="1006"/>
      <c r="G3" s="1006"/>
      <c r="H3" s="90"/>
      <c r="I3" s="90"/>
      <c r="J3" s="90"/>
    </row>
    <row r="4" spans="1:10" ht="25.5">
      <c r="A4" s="89" t="s">
        <v>231</v>
      </c>
      <c r="B4" s="87" t="s">
        <v>21</v>
      </c>
      <c r="C4" s="87" t="s">
        <v>22</v>
      </c>
      <c r="D4" s="87" t="s">
        <v>258</v>
      </c>
      <c r="E4" s="87" t="s">
        <v>21</v>
      </c>
      <c r="F4" s="87" t="s">
        <v>22</v>
      </c>
      <c r="G4" s="87" t="s">
        <v>258</v>
      </c>
      <c r="H4" s="87" t="s">
        <v>272</v>
      </c>
      <c r="I4" s="87" t="s">
        <v>273</v>
      </c>
      <c r="J4" s="87" t="s">
        <v>274</v>
      </c>
    </row>
    <row r="5" spans="1:10">
      <c r="A5" s="7" t="s">
        <v>234</v>
      </c>
      <c r="B5" s="88">
        <v>369</v>
      </c>
      <c r="C5" s="88">
        <v>388</v>
      </c>
      <c r="D5" s="88">
        <f>SUM(B5:C5)</f>
        <v>757</v>
      </c>
      <c r="E5" s="88">
        <v>460</v>
      </c>
      <c r="F5" s="88">
        <v>444</v>
      </c>
      <c r="G5" s="88">
        <f>SUM(E5:F5)</f>
        <v>904</v>
      </c>
      <c r="H5" s="88">
        <v>-91</v>
      </c>
      <c r="I5" s="88">
        <v>-56</v>
      </c>
      <c r="J5" s="88">
        <v>-147</v>
      </c>
    </row>
    <row r="6" spans="1:10">
      <c r="A6" s="7" t="s">
        <v>10</v>
      </c>
      <c r="B6" s="88">
        <v>157</v>
      </c>
      <c r="C6" s="88">
        <v>136</v>
      </c>
      <c r="D6" s="88">
        <f t="shared" ref="D6:D24" si="0">SUM(B6:C6)</f>
        <v>293</v>
      </c>
      <c r="E6" s="88">
        <v>147</v>
      </c>
      <c r="F6" s="88">
        <v>123</v>
      </c>
      <c r="G6" s="88">
        <f t="shared" ref="G6:G24" si="1">SUM(E6:F6)</f>
        <v>270</v>
      </c>
      <c r="H6" s="88">
        <v>10</v>
      </c>
      <c r="I6" s="88">
        <v>13</v>
      </c>
      <c r="J6" s="88">
        <v>23</v>
      </c>
    </row>
    <row r="7" spans="1:10">
      <c r="A7" s="7" t="s">
        <v>235</v>
      </c>
      <c r="B7" s="88">
        <v>158</v>
      </c>
      <c r="C7" s="88">
        <v>161</v>
      </c>
      <c r="D7" s="88">
        <f t="shared" si="0"/>
        <v>319</v>
      </c>
      <c r="E7" s="88">
        <v>149</v>
      </c>
      <c r="F7" s="88">
        <v>143</v>
      </c>
      <c r="G7" s="88">
        <f t="shared" si="1"/>
        <v>292</v>
      </c>
      <c r="H7" s="88">
        <v>9</v>
      </c>
      <c r="I7" s="88">
        <v>18</v>
      </c>
      <c r="J7" s="88">
        <v>27</v>
      </c>
    </row>
    <row r="8" spans="1:10">
      <c r="A8" s="7" t="s">
        <v>236</v>
      </c>
      <c r="B8" s="88">
        <v>150</v>
      </c>
      <c r="C8" s="88">
        <v>200</v>
      </c>
      <c r="D8" s="88">
        <f t="shared" si="0"/>
        <v>350</v>
      </c>
      <c r="E8" s="88">
        <v>104</v>
      </c>
      <c r="F8" s="88">
        <v>113</v>
      </c>
      <c r="G8" s="88">
        <f t="shared" si="1"/>
        <v>217</v>
      </c>
      <c r="H8" s="88">
        <v>46</v>
      </c>
      <c r="I8" s="88">
        <v>87</v>
      </c>
      <c r="J8" s="88">
        <v>133</v>
      </c>
    </row>
    <row r="9" spans="1:10">
      <c r="A9" s="7" t="s">
        <v>237</v>
      </c>
      <c r="B9" s="88">
        <v>720</v>
      </c>
      <c r="C9" s="88">
        <v>1230</v>
      </c>
      <c r="D9" s="88">
        <f t="shared" si="0"/>
        <v>1950</v>
      </c>
      <c r="E9" s="88">
        <v>297</v>
      </c>
      <c r="F9" s="88">
        <v>430</v>
      </c>
      <c r="G9" s="88">
        <f t="shared" si="1"/>
        <v>727</v>
      </c>
      <c r="H9" s="88">
        <v>423</v>
      </c>
      <c r="I9" s="88">
        <v>800</v>
      </c>
      <c r="J9" s="88">
        <v>1223</v>
      </c>
    </row>
    <row r="10" spans="1:10">
      <c r="A10" s="7" t="s">
        <v>238</v>
      </c>
      <c r="B10" s="88">
        <v>2854</v>
      </c>
      <c r="C10" s="88">
        <v>4231</v>
      </c>
      <c r="D10" s="88">
        <f t="shared" si="0"/>
        <v>7085</v>
      </c>
      <c r="E10" s="88">
        <v>1950</v>
      </c>
      <c r="F10" s="88">
        <v>3058</v>
      </c>
      <c r="G10" s="88">
        <f t="shared" si="1"/>
        <v>5008</v>
      </c>
      <c r="H10" s="88">
        <v>904</v>
      </c>
      <c r="I10" s="88">
        <v>1173</v>
      </c>
      <c r="J10" s="88">
        <v>2077</v>
      </c>
    </row>
    <row r="11" spans="1:10">
      <c r="A11" s="7" t="s">
        <v>239</v>
      </c>
      <c r="B11" s="88">
        <v>2220</v>
      </c>
      <c r="C11" s="88">
        <v>2010</v>
      </c>
      <c r="D11" s="88">
        <f t="shared" si="0"/>
        <v>4230</v>
      </c>
      <c r="E11" s="88">
        <v>2050</v>
      </c>
      <c r="F11" s="88">
        <v>2469</v>
      </c>
      <c r="G11" s="88">
        <f t="shared" si="1"/>
        <v>4519</v>
      </c>
      <c r="H11" s="88">
        <v>170</v>
      </c>
      <c r="I11" s="88">
        <v>-459</v>
      </c>
      <c r="J11" s="88">
        <v>-289</v>
      </c>
    </row>
    <row r="12" spans="1:10">
      <c r="A12" s="7" t="s">
        <v>240</v>
      </c>
      <c r="B12" s="88">
        <v>1201</v>
      </c>
      <c r="C12" s="88">
        <v>894</v>
      </c>
      <c r="D12" s="88">
        <f t="shared" si="0"/>
        <v>2095</v>
      </c>
      <c r="E12" s="88">
        <v>1365</v>
      </c>
      <c r="F12" s="88">
        <v>1080</v>
      </c>
      <c r="G12" s="88">
        <f t="shared" si="1"/>
        <v>2445</v>
      </c>
      <c r="H12" s="88">
        <v>-164</v>
      </c>
      <c r="I12" s="88">
        <v>-186</v>
      </c>
      <c r="J12" s="88">
        <v>-350</v>
      </c>
    </row>
    <row r="13" spans="1:10">
      <c r="A13" s="7" t="s">
        <v>241</v>
      </c>
      <c r="B13" s="88">
        <v>719</v>
      </c>
      <c r="C13" s="88">
        <v>455</v>
      </c>
      <c r="D13" s="88">
        <f t="shared" si="0"/>
        <v>1174</v>
      </c>
      <c r="E13" s="88">
        <v>750</v>
      </c>
      <c r="F13" s="88">
        <v>502</v>
      </c>
      <c r="G13" s="88">
        <f t="shared" si="1"/>
        <v>1252</v>
      </c>
      <c r="H13" s="88">
        <v>-31</v>
      </c>
      <c r="I13" s="88">
        <v>-47</v>
      </c>
      <c r="J13" s="88">
        <v>-78</v>
      </c>
    </row>
    <row r="14" spans="1:10">
      <c r="A14" s="7" t="s">
        <v>242</v>
      </c>
      <c r="B14" s="88">
        <v>603</v>
      </c>
      <c r="C14" s="88">
        <v>363</v>
      </c>
      <c r="D14" s="88">
        <f t="shared" si="0"/>
        <v>966</v>
      </c>
      <c r="E14" s="88">
        <v>604</v>
      </c>
      <c r="F14" s="88">
        <v>353</v>
      </c>
      <c r="G14" s="88">
        <f t="shared" si="1"/>
        <v>957</v>
      </c>
      <c r="H14" s="88">
        <v>-1</v>
      </c>
      <c r="I14" s="88">
        <v>10</v>
      </c>
      <c r="J14" s="88">
        <v>9</v>
      </c>
    </row>
    <row r="15" spans="1:10">
      <c r="A15" s="7" t="s">
        <v>243</v>
      </c>
      <c r="B15" s="88">
        <v>455</v>
      </c>
      <c r="C15" s="88">
        <v>294</v>
      </c>
      <c r="D15" s="88">
        <f t="shared" si="0"/>
        <v>749</v>
      </c>
      <c r="E15" s="88">
        <v>464</v>
      </c>
      <c r="F15" s="88">
        <v>292</v>
      </c>
      <c r="G15" s="88">
        <f t="shared" si="1"/>
        <v>756</v>
      </c>
      <c r="H15" s="88">
        <v>-9</v>
      </c>
      <c r="I15" s="88">
        <v>2</v>
      </c>
      <c r="J15" s="88">
        <v>-7</v>
      </c>
    </row>
    <row r="16" spans="1:10">
      <c r="A16" s="7" t="s">
        <v>244</v>
      </c>
      <c r="B16" s="88">
        <v>335</v>
      </c>
      <c r="C16" s="88">
        <v>238</v>
      </c>
      <c r="D16" s="88">
        <f t="shared" si="0"/>
        <v>573</v>
      </c>
      <c r="E16" s="88">
        <v>346</v>
      </c>
      <c r="F16" s="88">
        <v>268</v>
      </c>
      <c r="G16" s="88">
        <f t="shared" si="1"/>
        <v>614</v>
      </c>
      <c r="H16" s="88">
        <v>-11</v>
      </c>
      <c r="I16" s="88">
        <v>-30</v>
      </c>
      <c r="J16" s="88">
        <v>-41</v>
      </c>
    </row>
    <row r="17" spans="1:10">
      <c r="A17" s="7" t="s">
        <v>245</v>
      </c>
      <c r="B17" s="88">
        <v>182</v>
      </c>
      <c r="C17" s="88">
        <v>169</v>
      </c>
      <c r="D17" s="88">
        <f t="shared" si="0"/>
        <v>351</v>
      </c>
      <c r="E17" s="88">
        <v>217</v>
      </c>
      <c r="F17" s="88">
        <v>154</v>
      </c>
      <c r="G17" s="88">
        <f t="shared" si="1"/>
        <v>371</v>
      </c>
      <c r="H17" s="88">
        <v>-35</v>
      </c>
      <c r="I17" s="88">
        <v>15</v>
      </c>
      <c r="J17" s="88">
        <v>-20</v>
      </c>
    </row>
    <row r="18" spans="1:10">
      <c r="A18" s="7" t="s">
        <v>246</v>
      </c>
      <c r="B18" s="88">
        <v>146</v>
      </c>
      <c r="C18" s="88">
        <v>129</v>
      </c>
      <c r="D18" s="88">
        <f t="shared" si="0"/>
        <v>275</v>
      </c>
      <c r="E18" s="88">
        <v>151</v>
      </c>
      <c r="F18" s="88">
        <v>127</v>
      </c>
      <c r="G18" s="88">
        <f t="shared" si="1"/>
        <v>278</v>
      </c>
      <c r="H18" s="88">
        <v>-5</v>
      </c>
      <c r="I18" s="88">
        <v>2</v>
      </c>
      <c r="J18" s="88">
        <v>-3</v>
      </c>
    </row>
    <row r="19" spans="1:10">
      <c r="A19" s="7" t="s">
        <v>247</v>
      </c>
      <c r="B19" s="88">
        <v>91</v>
      </c>
      <c r="C19" s="88">
        <v>106</v>
      </c>
      <c r="D19" s="88">
        <f t="shared" si="0"/>
        <v>197</v>
      </c>
      <c r="E19" s="88">
        <v>94</v>
      </c>
      <c r="F19" s="88">
        <v>78</v>
      </c>
      <c r="G19" s="88">
        <f t="shared" si="1"/>
        <v>172</v>
      </c>
      <c r="H19" s="88">
        <v>-3</v>
      </c>
      <c r="I19" s="88">
        <v>28</v>
      </c>
      <c r="J19" s="88">
        <v>25</v>
      </c>
    </row>
    <row r="20" spans="1:10">
      <c r="A20" s="7" t="s">
        <v>248</v>
      </c>
      <c r="B20" s="88">
        <v>73</v>
      </c>
      <c r="C20" s="88">
        <v>87</v>
      </c>
      <c r="D20" s="88">
        <f t="shared" si="0"/>
        <v>160</v>
      </c>
      <c r="E20" s="88">
        <v>69</v>
      </c>
      <c r="F20" s="88">
        <v>71</v>
      </c>
      <c r="G20" s="88">
        <f t="shared" si="1"/>
        <v>140</v>
      </c>
      <c r="H20" s="88">
        <v>4</v>
      </c>
      <c r="I20" s="88">
        <v>16</v>
      </c>
      <c r="J20" s="88">
        <v>20</v>
      </c>
    </row>
    <row r="21" spans="1:10">
      <c r="A21" s="7" t="s">
        <v>249</v>
      </c>
      <c r="B21" s="88">
        <v>44</v>
      </c>
      <c r="C21" s="88">
        <v>61</v>
      </c>
      <c r="D21" s="88">
        <f t="shared" si="0"/>
        <v>105</v>
      </c>
      <c r="E21" s="88">
        <v>36</v>
      </c>
      <c r="F21" s="88">
        <v>51</v>
      </c>
      <c r="G21" s="88">
        <f t="shared" si="1"/>
        <v>87</v>
      </c>
      <c r="H21" s="88">
        <v>8</v>
      </c>
      <c r="I21" s="88">
        <v>10</v>
      </c>
      <c r="J21" s="88">
        <v>18</v>
      </c>
    </row>
    <row r="22" spans="1:10">
      <c r="A22" s="7" t="s">
        <v>250</v>
      </c>
      <c r="B22" s="88">
        <v>25</v>
      </c>
      <c r="C22" s="88">
        <v>49</v>
      </c>
      <c r="D22" s="88">
        <f t="shared" si="0"/>
        <v>74</v>
      </c>
      <c r="E22" s="88">
        <v>23</v>
      </c>
      <c r="F22" s="88">
        <v>53</v>
      </c>
      <c r="G22" s="88">
        <f t="shared" si="1"/>
        <v>76</v>
      </c>
      <c r="H22" s="88">
        <v>2</v>
      </c>
      <c r="I22" s="88">
        <v>-4</v>
      </c>
      <c r="J22" s="88">
        <v>-2</v>
      </c>
    </row>
    <row r="23" spans="1:10">
      <c r="A23" s="7" t="s">
        <v>251</v>
      </c>
      <c r="B23" s="88">
        <v>27</v>
      </c>
      <c r="C23" s="88">
        <v>74</v>
      </c>
      <c r="D23" s="88">
        <f t="shared" si="0"/>
        <v>101</v>
      </c>
      <c r="E23" s="88">
        <v>23</v>
      </c>
      <c r="F23" s="88">
        <v>76</v>
      </c>
      <c r="G23" s="88">
        <f t="shared" si="1"/>
        <v>99</v>
      </c>
      <c r="H23" s="88">
        <v>4</v>
      </c>
      <c r="I23" s="88">
        <v>-2</v>
      </c>
      <c r="J23" s="88">
        <v>2</v>
      </c>
    </row>
    <row r="24" spans="1:10">
      <c r="A24" s="7" t="s">
        <v>17</v>
      </c>
      <c r="B24" s="88">
        <v>10529</v>
      </c>
      <c r="C24" s="88">
        <v>11275</v>
      </c>
      <c r="D24" s="88">
        <f t="shared" si="0"/>
        <v>21804</v>
      </c>
      <c r="E24" s="88">
        <v>9299</v>
      </c>
      <c r="F24" s="88">
        <v>9885</v>
      </c>
      <c r="G24" s="88">
        <f t="shared" si="1"/>
        <v>19184</v>
      </c>
      <c r="H24" s="88">
        <v>1230</v>
      </c>
      <c r="I24" s="88">
        <v>1390</v>
      </c>
      <c r="J24" s="88">
        <v>2620</v>
      </c>
    </row>
    <row r="25" spans="1:10">
      <c r="A25" s="45" t="s">
        <v>252</v>
      </c>
    </row>
  </sheetData>
  <customSheetViews>
    <customSheetView guid="{9CA68ABA-C7BA-4E64-96EE-1D97745C1F44}">
      <pageMargins left="0.78740157499999996" right="0.78740157499999996" top="0.984251969" bottom="0.984251969" header="0.4921259845" footer="0.4921259845"/>
      <pageSetup paperSize="9" orientation="landscape" r:id="rId1"/>
      <headerFooter alignWithMargins="0"/>
    </customSheetView>
  </customSheetViews>
  <mergeCells count="2">
    <mergeCell ref="B3:D3"/>
    <mergeCell ref="E3:G3"/>
  </mergeCells>
  <pageMargins left="0.78740157499999996" right="0.78740157499999996" top="0.984251969" bottom="0.984251969" header="0.4921259845" footer="0.4921259845"/>
  <pageSetup paperSize="9" orientation="landscape" r:id="rId2"/>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J1"/>
    </sheetView>
  </sheetViews>
  <sheetFormatPr baseColWidth="10" defaultColWidth="11.25" defaultRowHeight="15"/>
  <cols>
    <col min="1" max="1" width="24.625" style="687" customWidth="1"/>
    <col min="2" max="2" width="14.75" style="687" customWidth="1"/>
    <col min="3" max="3" width="12.25" style="687" customWidth="1"/>
    <col min="4" max="4" width="12.75" style="687" customWidth="1"/>
    <col min="5" max="5" width="12.125" style="687" customWidth="1"/>
    <col min="6" max="7" width="14.25" style="687" customWidth="1"/>
    <col min="8" max="8" width="13.875" style="687" customWidth="1"/>
    <col min="9" max="16384" width="11.25" style="687"/>
  </cols>
  <sheetData>
    <row r="1" spans="1:10" ht="27.6" customHeight="1">
      <c r="A1" s="1260" t="s">
        <v>1714</v>
      </c>
      <c r="B1" s="1260"/>
      <c r="C1" s="1260"/>
      <c r="D1" s="1260"/>
      <c r="E1" s="1260"/>
      <c r="F1" s="1260"/>
      <c r="G1" s="1260"/>
      <c r="H1" s="1260"/>
      <c r="I1" s="709"/>
      <c r="J1" s="709"/>
    </row>
    <row r="2" spans="1:10">
      <c r="A2" s="764" t="s">
        <v>1930</v>
      </c>
      <c r="B2" s="737" t="s">
        <v>1770</v>
      </c>
      <c r="C2" s="737" t="s">
        <v>1972</v>
      </c>
      <c r="D2" s="737" t="s">
        <v>1973</v>
      </c>
      <c r="E2" s="737" t="s">
        <v>1974</v>
      </c>
      <c r="F2" s="737" t="s">
        <v>1770</v>
      </c>
      <c r="G2" s="737" t="s">
        <v>1973</v>
      </c>
      <c r="H2" s="737" t="s">
        <v>1974</v>
      </c>
    </row>
    <row r="3" spans="1:10">
      <c r="A3" s="1261" t="s">
        <v>1761</v>
      </c>
      <c r="B3" s="800">
        <v>0</v>
      </c>
      <c r="C3" s="800">
        <v>0</v>
      </c>
      <c r="D3" s="767">
        <v>0</v>
      </c>
      <c r="E3" s="767">
        <v>0</v>
      </c>
      <c r="F3" s="800">
        <v>38</v>
      </c>
      <c r="G3" s="767">
        <v>210</v>
      </c>
      <c r="H3" s="767">
        <v>615</v>
      </c>
    </row>
    <row r="4" spans="1:10">
      <c r="A4" s="1261" t="s">
        <v>529</v>
      </c>
      <c r="B4" s="801">
        <v>0</v>
      </c>
      <c r="C4" s="801">
        <v>0</v>
      </c>
      <c r="D4" s="780">
        <v>0</v>
      </c>
      <c r="E4" s="780">
        <v>0</v>
      </c>
      <c r="F4" s="801">
        <v>0.82608999999999999</v>
      </c>
      <c r="G4" s="780">
        <v>0.79544999999999999</v>
      </c>
      <c r="H4" s="780">
        <v>0.78046000000000004</v>
      </c>
    </row>
    <row r="5" spans="1:10">
      <c r="A5" s="1261" t="s">
        <v>1762</v>
      </c>
      <c r="B5" s="800">
        <v>4</v>
      </c>
      <c r="C5" s="800">
        <v>22</v>
      </c>
      <c r="D5" s="767">
        <v>176</v>
      </c>
      <c r="E5" s="767">
        <v>36</v>
      </c>
      <c r="F5" s="800">
        <v>7</v>
      </c>
      <c r="G5" s="767">
        <v>51</v>
      </c>
      <c r="H5" s="767">
        <v>156</v>
      </c>
    </row>
    <row r="6" spans="1:10">
      <c r="A6" s="1261" t="s">
        <v>529</v>
      </c>
      <c r="B6" s="806">
        <v>1</v>
      </c>
      <c r="C6" s="806">
        <v>1</v>
      </c>
      <c r="D6" s="785">
        <v>1</v>
      </c>
      <c r="E6" s="785">
        <v>1</v>
      </c>
      <c r="F6" s="801">
        <v>0.15217</v>
      </c>
      <c r="G6" s="780">
        <v>0.19317999999999999</v>
      </c>
      <c r="H6" s="780">
        <v>0.19797000000000001</v>
      </c>
    </row>
    <row r="7" spans="1:10">
      <c r="A7" s="1261" t="s">
        <v>1763</v>
      </c>
      <c r="B7" s="800">
        <v>0</v>
      </c>
      <c r="C7" s="800">
        <v>0</v>
      </c>
      <c r="D7" s="767">
        <v>0</v>
      </c>
      <c r="E7" s="767">
        <v>0</v>
      </c>
      <c r="F7" s="800">
        <v>1</v>
      </c>
      <c r="G7" s="767">
        <v>3</v>
      </c>
      <c r="H7" s="767">
        <v>17</v>
      </c>
    </row>
    <row r="8" spans="1:10">
      <c r="A8" s="1261" t="s">
        <v>529</v>
      </c>
      <c r="B8" s="801">
        <v>0</v>
      </c>
      <c r="C8" s="801">
        <v>0</v>
      </c>
      <c r="D8" s="780">
        <v>0</v>
      </c>
      <c r="E8" s="780">
        <v>0</v>
      </c>
      <c r="F8" s="801">
        <v>2.1739999999999999E-2</v>
      </c>
      <c r="G8" s="780">
        <v>1.136E-2</v>
      </c>
      <c r="H8" s="780">
        <v>2.1569999999999999E-2</v>
      </c>
    </row>
    <row r="9" spans="1:10">
      <c r="A9" s="1261" t="s">
        <v>1764</v>
      </c>
      <c r="B9" s="800">
        <v>0</v>
      </c>
      <c r="C9" s="800">
        <v>0</v>
      </c>
      <c r="D9" s="767">
        <v>0</v>
      </c>
      <c r="E9" s="767">
        <v>0</v>
      </c>
      <c r="F9" s="800">
        <v>0</v>
      </c>
      <c r="G9" s="767">
        <v>0</v>
      </c>
      <c r="H9" s="767">
        <v>0</v>
      </c>
    </row>
    <row r="10" spans="1:10">
      <c r="A10" s="1261" t="s">
        <v>529</v>
      </c>
      <c r="B10" s="801">
        <v>0</v>
      </c>
      <c r="C10" s="801">
        <v>0</v>
      </c>
      <c r="D10" s="780">
        <v>0</v>
      </c>
      <c r="E10" s="780">
        <v>0</v>
      </c>
      <c r="F10" s="801">
        <v>0</v>
      </c>
      <c r="G10" s="780">
        <v>0</v>
      </c>
      <c r="H10" s="780">
        <v>0</v>
      </c>
    </row>
    <row r="11" spans="1:10">
      <c r="A11" s="1261" t="s">
        <v>1765</v>
      </c>
      <c r="B11" s="800">
        <v>0</v>
      </c>
      <c r="C11" s="800">
        <v>0</v>
      </c>
      <c r="D11" s="767">
        <v>0</v>
      </c>
      <c r="E11" s="767">
        <v>0</v>
      </c>
      <c r="F11" s="800">
        <v>0</v>
      </c>
      <c r="G11" s="767">
        <v>0</v>
      </c>
      <c r="H11" s="767">
        <v>0</v>
      </c>
    </row>
    <row r="12" spans="1:10">
      <c r="A12" s="1261" t="s">
        <v>529</v>
      </c>
      <c r="B12" s="801">
        <v>0</v>
      </c>
      <c r="C12" s="801">
        <v>0</v>
      </c>
      <c r="D12" s="780">
        <v>0</v>
      </c>
      <c r="E12" s="780">
        <v>0</v>
      </c>
      <c r="F12" s="801">
        <v>0</v>
      </c>
      <c r="G12" s="780">
        <v>0</v>
      </c>
      <c r="H12" s="780">
        <v>0</v>
      </c>
    </row>
    <row r="13" spans="1:10">
      <c r="A13" s="1261" t="s">
        <v>1766</v>
      </c>
      <c r="B13" s="800">
        <v>0</v>
      </c>
      <c r="C13" s="800">
        <v>0</v>
      </c>
      <c r="D13" s="767">
        <v>0</v>
      </c>
      <c r="E13" s="767">
        <v>0</v>
      </c>
      <c r="F13" s="800">
        <v>0</v>
      </c>
      <c r="G13" s="767">
        <v>0</v>
      </c>
      <c r="H13" s="767">
        <v>0</v>
      </c>
    </row>
    <row r="14" spans="1:10">
      <c r="A14" s="1261" t="s">
        <v>529</v>
      </c>
      <c r="B14" s="801">
        <v>0</v>
      </c>
      <c r="C14" s="801">
        <v>0</v>
      </c>
      <c r="D14" s="780">
        <v>0</v>
      </c>
      <c r="E14" s="780">
        <v>0</v>
      </c>
      <c r="F14" s="801">
        <v>0</v>
      </c>
      <c r="G14" s="780">
        <v>0</v>
      </c>
      <c r="H14" s="780">
        <v>0</v>
      </c>
    </row>
    <row r="15" spans="1:10">
      <c r="A15" s="1261" t="s">
        <v>588</v>
      </c>
      <c r="B15" s="778">
        <v>4</v>
      </c>
      <c r="C15" s="778">
        <v>22</v>
      </c>
      <c r="D15" s="778">
        <v>176</v>
      </c>
      <c r="E15" s="778">
        <v>36</v>
      </c>
      <c r="F15" s="778">
        <v>46</v>
      </c>
      <c r="G15" s="778">
        <v>264</v>
      </c>
      <c r="H15" s="778">
        <v>788</v>
      </c>
    </row>
    <row r="16" spans="1:10">
      <c r="A16" s="1261" t="s">
        <v>529</v>
      </c>
      <c r="B16" s="802">
        <v>1</v>
      </c>
      <c r="C16" s="786">
        <v>1</v>
      </c>
      <c r="D16" s="786">
        <v>1</v>
      </c>
      <c r="E16" s="786">
        <v>1</v>
      </c>
      <c r="F16" s="802">
        <v>1</v>
      </c>
      <c r="G16" s="786">
        <v>1</v>
      </c>
      <c r="H16" s="786">
        <v>1</v>
      </c>
    </row>
    <row r="17" spans="1:8">
      <c r="A17" s="804">
        <v>9</v>
      </c>
      <c r="B17" s="1265" t="s">
        <v>1975</v>
      </c>
      <c r="C17" s="1265"/>
      <c r="D17" s="1265"/>
      <c r="E17" s="803" t="s">
        <v>529</v>
      </c>
      <c r="F17" s="804">
        <v>17.13043</v>
      </c>
      <c r="G17" s="1265" t="s">
        <v>1976</v>
      </c>
      <c r="H17" s="1265"/>
    </row>
    <row r="18" spans="1:8">
      <c r="A18" s="804">
        <v>5.5</v>
      </c>
      <c r="B18" s="1265" t="s">
        <v>1971</v>
      </c>
      <c r="C18" s="1265"/>
      <c r="D18" s="1265"/>
      <c r="E18" s="803" t="s">
        <v>529</v>
      </c>
      <c r="F18" s="803" t="s">
        <v>529</v>
      </c>
      <c r="G18" s="803" t="s">
        <v>529</v>
      </c>
      <c r="H18" s="803" t="s">
        <v>529</v>
      </c>
    </row>
    <row r="19" spans="1:8">
      <c r="A19" s="804">
        <v>44</v>
      </c>
      <c r="B19" s="1265" t="s">
        <v>1977</v>
      </c>
      <c r="C19" s="1265"/>
      <c r="D19" s="1265"/>
      <c r="E19" s="1265"/>
      <c r="F19" s="804">
        <v>5.7391300000000003</v>
      </c>
      <c r="G19" s="805" t="s">
        <v>1978</v>
      </c>
      <c r="H19" s="805"/>
    </row>
    <row r="20" spans="1:8">
      <c r="A20" s="804">
        <v>8</v>
      </c>
      <c r="B20" s="1265" t="s">
        <v>1979</v>
      </c>
      <c r="C20" s="1265"/>
      <c r="D20" s="1265"/>
      <c r="E20" s="803" t="s">
        <v>529</v>
      </c>
      <c r="F20" s="803" t="s">
        <v>529</v>
      </c>
      <c r="G20" s="803" t="s">
        <v>529</v>
      </c>
      <c r="H20" s="803" t="s">
        <v>529</v>
      </c>
    </row>
    <row r="21" spans="1:8">
      <c r="A21" s="723" t="s">
        <v>1733</v>
      </c>
    </row>
  </sheetData>
  <mergeCells count="13">
    <mergeCell ref="B19:E19"/>
    <mergeCell ref="B20:D20"/>
    <mergeCell ref="A1:H1"/>
    <mergeCell ref="A3:A4"/>
    <mergeCell ref="A5:A6"/>
    <mergeCell ref="A7:A8"/>
    <mergeCell ref="A9:A10"/>
    <mergeCell ref="A11:A12"/>
    <mergeCell ref="G17:H17"/>
    <mergeCell ref="A13:A14"/>
    <mergeCell ref="A15:A16"/>
    <mergeCell ref="B17:D17"/>
    <mergeCell ref="B18:D18"/>
  </mergeCells>
  <pageMargins left="0.7" right="0.7" top="0.78740157499999996" bottom="0.78740157499999996"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sqref="A1:J1"/>
    </sheetView>
  </sheetViews>
  <sheetFormatPr baseColWidth="10" defaultColWidth="10.375" defaultRowHeight="12.75"/>
  <cols>
    <col min="1" max="1" width="10.875" style="808" customWidth="1"/>
    <col min="2" max="4" width="9.625" style="808" customWidth="1"/>
    <col min="5" max="5" width="13.875" style="808" customWidth="1"/>
    <col min="6" max="6" width="12.25" style="808" customWidth="1"/>
    <col min="7" max="7" width="13" style="808" customWidth="1"/>
    <col min="8" max="8" width="12.75" style="808" customWidth="1"/>
    <col min="9" max="16384" width="10.375" style="808"/>
  </cols>
  <sheetData>
    <row r="1" spans="1:10" ht="27.6" customHeight="1">
      <c r="A1" s="807" t="s">
        <v>1715</v>
      </c>
      <c r="B1" s="957"/>
      <c r="C1" s="957"/>
      <c r="D1" s="957"/>
      <c r="E1" s="957"/>
      <c r="F1" s="957"/>
      <c r="G1" s="957"/>
      <c r="H1" s="957"/>
      <c r="I1" s="957"/>
      <c r="J1" s="957"/>
    </row>
    <row r="2" spans="1:10" ht="25.5">
      <c r="A2" s="809" t="s">
        <v>1986</v>
      </c>
      <c r="B2" s="810">
        <v>41000</v>
      </c>
      <c r="C2" s="810">
        <v>41334</v>
      </c>
      <c r="D2" s="810">
        <v>41365</v>
      </c>
      <c r="E2" s="1266" t="s">
        <v>1987</v>
      </c>
      <c r="F2" s="1266"/>
      <c r="G2" s="1266" t="s">
        <v>1988</v>
      </c>
      <c r="H2" s="1266"/>
    </row>
    <row r="3" spans="1:10">
      <c r="A3" s="816"/>
      <c r="B3" s="811" t="s">
        <v>1989</v>
      </c>
      <c r="C3" s="811" t="s">
        <v>1989</v>
      </c>
      <c r="D3" s="811" t="s">
        <v>1989</v>
      </c>
      <c r="E3" s="811" t="s">
        <v>1989</v>
      </c>
      <c r="F3" s="811" t="s">
        <v>194</v>
      </c>
      <c r="G3" s="811" t="s">
        <v>1989</v>
      </c>
      <c r="H3" s="811" t="s">
        <v>194</v>
      </c>
    </row>
    <row r="4" spans="1:10">
      <c r="A4" s="812" t="s">
        <v>191</v>
      </c>
      <c r="B4" s="813">
        <v>624</v>
      </c>
      <c r="C4" s="813">
        <v>699</v>
      </c>
      <c r="D4" s="813">
        <v>675</v>
      </c>
      <c r="E4" s="814">
        <v>51</v>
      </c>
      <c r="F4" s="815">
        <v>8.1999999999999993</v>
      </c>
      <c r="G4" s="815">
        <v>-24</v>
      </c>
      <c r="H4" s="815">
        <v>-3.4</v>
      </c>
    </row>
    <row r="5" spans="1:10">
      <c r="A5" s="812" t="s">
        <v>1990</v>
      </c>
      <c r="B5" s="813">
        <v>108</v>
      </c>
      <c r="C5" s="813">
        <v>138</v>
      </c>
      <c r="D5" s="813">
        <v>139</v>
      </c>
      <c r="E5" s="814">
        <v>31</v>
      </c>
      <c r="F5" s="815">
        <v>28.7</v>
      </c>
      <c r="G5" s="815">
        <v>1</v>
      </c>
      <c r="H5" s="815">
        <v>0.7</v>
      </c>
    </row>
    <row r="6" spans="1:10">
      <c r="A6" s="812" t="s">
        <v>1991</v>
      </c>
      <c r="B6" s="813">
        <v>126</v>
      </c>
      <c r="C6" s="813">
        <v>146</v>
      </c>
      <c r="D6" s="813">
        <v>153</v>
      </c>
      <c r="E6" s="814">
        <v>27</v>
      </c>
      <c r="F6" s="815">
        <v>21.4</v>
      </c>
      <c r="G6" s="815">
        <v>7</v>
      </c>
      <c r="H6" s="815">
        <v>4.8</v>
      </c>
    </row>
    <row r="7" spans="1:10">
      <c r="A7" s="817" t="s">
        <v>1992</v>
      </c>
    </row>
  </sheetData>
  <mergeCells count="2">
    <mergeCell ref="E2:F2"/>
    <mergeCell ref="G2:H2"/>
  </mergeCells>
  <pageMargins left="0.7" right="0.7" top="0.78740157499999996" bottom="0.78740157499999996"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sqref="A1:M1"/>
    </sheetView>
  </sheetViews>
  <sheetFormatPr baseColWidth="10" defaultColWidth="10.375" defaultRowHeight="12.75"/>
  <cols>
    <col min="1" max="1" width="33.625" style="822" bestFit="1" customWidth="1"/>
    <col min="2" max="16384" width="10.375" style="563"/>
  </cols>
  <sheetData>
    <row r="1" spans="1:14" ht="27.6" customHeight="1">
      <c r="A1" s="1269" t="s">
        <v>1716</v>
      </c>
      <c r="B1" s="1269"/>
      <c r="C1" s="1269"/>
      <c r="D1" s="1269"/>
      <c r="E1" s="1269"/>
      <c r="F1" s="1269"/>
      <c r="G1" s="1269"/>
      <c r="H1" s="1269"/>
      <c r="I1" s="1269"/>
      <c r="J1" s="1269"/>
      <c r="K1" s="1269"/>
      <c r="L1" s="1269"/>
      <c r="M1" s="1269"/>
    </row>
    <row r="2" spans="1:14" ht="15" customHeight="1">
      <c r="A2" s="827"/>
      <c r="B2" s="1241" t="s">
        <v>1993</v>
      </c>
      <c r="C2" s="1241"/>
      <c r="D2" s="1241"/>
      <c r="E2" s="1241"/>
      <c r="F2" s="1241"/>
      <c r="G2" s="1241"/>
      <c r="H2" s="1241"/>
      <c r="I2" s="1241"/>
      <c r="J2" s="1241"/>
      <c r="K2" s="1241"/>
      <c r="L2" s="1241"/>
      <c r="M2" s="1241"/>
    </row>
    <row r="3" spans="1:14">
      <c r="A3" s="827"/>
      <c r="B3" s="1270">
        <v>2011</v>
      </c>
      <c r="C3" s="1270"/>
      <c r="D3" s="1270"/>
      <c r="E3" s="1270"/>
      <c r="F3" s="1270"/>
      <c r="G3" s="1270"/>
      <c r="H3" s="1270">
        <v>2012</v>
      </c>
      <c r="I3" s="1270"/>
      <c r="J3" s="1270"/>
      <c r="K3" s="1270"/>
      <c r="L3" s="1270"/>
      <c r="M3" s="1270"/>
    </row>
    <row r="4" spans="1:14" ht="15" customHeight="1">
      <c r="A4" s="828" t="s">
        <v>1994</v>
      </c>
      <c r="B4" s="1270" t="s">
        <v>1995</v>
      </c>
      <c r="C4" s="1270"/>
      <c r="D4" s="1270" t="s">
        <v>1996</v>
      </c>
      <c r="E4" s="1270"/>
      <c r="F4" s="1270" t="s">
        <v>1997</v>
      </c>
      <c r="G4" s="1270"/>
      <c r="H4" s="1270" t="s">
        <v>1995</v>
      </c>
      <c r="I4" s="1270"/>
      <c r="J4" s="1270" t="s">
        <v>1996</v>
      </c>
      <c r="K4" s="1270"/>
      <c r="L4" s="1270" t="s">
        <v>1997</v>
      </c>
      <c r="M4" s="1270"/>
    </row>
    <row r="5" spans="1:14">
      <c r="A5" s="829"/>
      <c r="B5" s="717" t="s">
        <v>1937</v>
      </c>
      <c r="C5" s="717" t="s">
        <v>1936</v>
      </c>
      <c r="D5" s="717" t="s">
        <v>1937</v>
      </c>
      <c r="E5" s="717" t="s">
        <v>1936</v>
      </c>
      <c r="F5" s="717" t="s">
        <v>1937</v>
      </c>
      <c r="G5" s="717" t="s">
        <v>1936</v>
      </c>
      <c r="H5" s="717" t="s">
        <v>1937</v>
      </c>
      <c r="I5" s="717" t="s">
        <v>1936</v>
      </c>
      <c r="J5" s="717" t="s">
        <v>1937</v>
      </c>
      <c r="K5" s="717" t="s">
        <v>1936</v>
      </c>
      <c r="L5" s="717" t="s">
        <v>1937</v>
      </c>
      <c r="M5" s="718" t="s">
        <v>1936</v>
      </c>
    </row>
    <row r="6" spans="1:14">
      <c r="A6" s="830" t="s">
        <v>17</v>
      </c>
      <c r="B6" s="831">
        <v>29</v>
      </c>
      <c r="C6" s="831">
        <v>15</v>
      </c>
      <c r="D6" s="831">
        <v>299</v>
      </c>
      <c r="E6" s="831">
        <v>224</v>
      </c>
      <c r="F6" s="831">
        <v>36</v>
      </c>
      <c r="G6" s="831">
        <v>43</v>
      </c>
      <c r="H6" s="831">
        <v>13</v>
      </c>
      <c r="I6" s="831">
        <v>21</v>
      </c>
      <c r="J6" s="831">
        <v>365</v>
      </c>
      <c r="K6" s="831">
        <v>277</v>
      </c>
      <c r="L6" s="831">
        <v>44</v>
      </c>
      <c r="M6" s="832">
        <v>55</v>
      </c>
      <c r="N6" s="818"/>
    </row>
    <row r="7" spans="1:14">
      <c r="A7" s="830" t="s">
        <v>1998</v>
      </c>
      <c r="B7" s="833" t="s">
        <v>218</v>
      </c>
      <c r="C7" s="833" t="s">
        <v>218</v>
      </c>
      <c r="D7" s="833" t="s">
        <v>218</v>
      </c>
      <c r="E7" s="833" t="s">
        <v>218</v>
      </c>
      <c r="F7" s="833" t="s">
        <v>218</v>
      </c>
      <c r="G7" s="833" t="s">
        <v>218</v>
      </c>
      <c r="H7" s="833" t="s">
        <v>218</v>
      </c>
      <c r="I7" s="833" t="s">
        <v>218</v>
      </c>
      <c r="J7" s="833" t="s">
        <v>218</v>
      </c>
      <c r="K7" s="833" t="s">
        <v>218</v>
      </c>
      <c r="L7" s="833" t="s">
        <v>218</v>
      </c>
      <c r="M7" s="833" t="s">
        <v>218</v>
      </c>
    </row>
    <row r="8" spans="1:14">
      <c r="A8" s="830" t="s">
        <v>1999</v>
      </c>
      <c r="B8" s="833" t="s">
        <v>218</v>
      </c>
      <c r="C8" s="833" t="s">
        <v>218</v>
      </c>
      <c r="D8" s="833" t="s">
        <v>218</v>
      </c>
      <c r="E8" s="833" t="s">
        <v>218</v>
      </c>
      <c r="F8" s="833" t="s">
        <v>218</v>
      </c>
      <c r="G8" s="833" t="s">
        <v>218</v>
      </c>
      <c r="H8" s="833" t="s">
        <v>218</v>
      </c>
      <c r="I8" s="833" t="s">
        <v>218</v>
      </c>
      <c r="J8" s="833" t="s">
        <v>218</v>
      </c>
      <c r="K8" s="833" t="s">
        <v>218</v>
      </c>
      <c r="L8" s="833" t="s">
        <v>218</v>
      </c>
      <c r="M8" s="833" t="s">
        <v>218</v>
      </c>
    </row>
    <row r="9" spans="1:14">
      <c r="A9" s="830" t="s">
        <v>2000</v>
      </c>
      <c r="B9" s="833" t="s">
        <v>218</v>
      </c>
      <c r="C9" s="833" t="s">
        <v>218</v>
      </c>
      <c r="D9" s="833" t="s">
        <v>218</v>
      </c>
      <c r="E9" s="831" t="s">
        <v>2001</v>
      </c>
      <c r="F9" s="833" t="s">
        <v>218</v>
      </c>
      <c r="G9" s="833" t="s">
        <v>218</v>
      </c>
      <c r="H9" s="833" t="s">
        <v>218</v>
      </c>
      <c r="I9" s="833" t="s">
        <v>218</v>
      </c>
      <c r="J9" s="833" t="s">
        <v>218</v>
      </c>
      <c r="K9" s="833" t="s">
        <v>218</v>
      </c>
      <c r="L9" s="833" t="s">
        <v>218</v>
      </c>
      <c r="M9" s="833" t="s">
        <v>218</v>
      </c>
    </row>
    <row r="10" spans="1:14">
      <c r="A10" s="830" t="s">
        <v>2002</v>
      </c>
      <c r="B10" s="833" t="s">
        <v>218</v>
      </c>
      <c r="C10" s="833" t="s">
        <v>218</v>
      </c>
      <c r="D10" s="833" t="s">
        <v>218</v>
      </c>
      <c r="E10" s="833" t="s">
        <v>218</v>
      </c>
      <c r="F10" s="833" t="s">
        <v>218</v>
      </c>
      <c r="G10" s="833" t="s">
        <v>218</v>
      </c>
      <c r="H10" s="833" t="s">
        <v>218</v>
      </c>
      <c r="I10" s="833" t="s">
        <v>218</v>
      </c>
      <c r="J10" s="833" t="s">
        <v>218</v>
      </c>
      <c r="K10" s="833" t="s">
        <v>218</v>
      </c>
      <c r="L10" s="833" t="s">
        <v>218</v>
      </c>
      <c r="M10" s="833" t="s">
        <v>218</v>
      </c>
    </row>
    <row r="11" spans="1:14">
      <c r="A11" s="830" t="s">
        <v>2003</v>
      </c>
      <c r="B11" s="833" t="s">
        <v>218</v>
      </c>
      <c r="C11" s="833" t="s">
        <v>218</v>
      </c>
      <c r="D11" s="833" t="s">
        <v>218</v>
      </c>
      <c r="E11" s="833" t="s">
        <v>218</v>
      </c>
      <c r="F11" s="833" t="s">
        <v>218</v>
      </c>
      <c r="G11" s="833" t="s">
        <v>218</v>
      </c>
      <c r="H11" s="833" t="s">
        <v>218</v>
      </c>
      <c r="I11" s="833" t="s">
        <v>218</v>
      </c>
      <c r="J11" s="833">
        <v>3</v>
      </c>
      <c r="K11" s="833" t="s">
        <v>218</v>
      </c>
      <c r="L11" s="833" t="s">
        <v>218</v>
      </c>
      <c r="M11" s="833" t="s">
        <v>218</v>
      </c>
    </row>
    <row r="12" spans="1:14">
      <c r="A12" s="830" t="s">
        <v>2004</v>
      </c>
      <c r="B12" s="833" t="s">
        <v>218</v>
      </c>
      <c r="C12" s="833" t="s">
        <v>218</v>
      </c>
      <c r="D12" s="833" t="s">
        <v>218</v>
      </c>
      <c r="E12" s="833" t="s">
        <v>218</v>
      </c>
      <c r="F12" s="833" t="s">
        <v>218</v>
      </c>
      <c r="G12" s="833" t="s">
        <v>218</v>
      </c>
      <c r="H12" s="833" t="s">
        <v>218</v>
      </c>
      <c r="I12" s="833" t="s">
        <v>218</v>
      </c>
      <c r="J12" s="833">
        <v>3</v>
      </c>
      <c r="K12" s="831" t="s">
        <v>2001</v>
      </c>
      <c r="L12" s="833" t="s">
        <v>218</v>
      </c>
      <c r="M12" s="833" t="s">
        <v>218</v>
      </c>
    </row>
    <row r="13" spans="1:14">
      <c r="A13" s="830" t="s">
        <v>2005</v>
      </c>
      <c r="B13" s="831" t="s">
        <v>2001</v>
      </c>
      <c r="C13" s="833" t="s">
        <v>218</v>
      </c>
      <c r="D13" s="831">
        <v>37</v>
      </c>
      <c r="E13" s="831">
        <v>10</v>
      </c>
      <c r="F13" s="831">
        <v>5</v>
      </c>
      <c r="G13" s="831" t="s">
        <v>2001</v>
      </c>
      <c r="H13" s="833" t="s">
        <v>218</v>
      </c>
      <c r="I13" s="833" t="s">
        <v>218</v>
      </c>
      <c r="J13" s="831">
        <v>38</v>
      </c>
      <c r="K13" s="831" t="s">
        <v>2001</v>
      </c>
      <c r="L13" s="831" t="s">
        <v>2001</v>
      </c>
      <c r="M13" s="833" t="s">
        <v>218</v>
      </c>
    </row>
    <row r="14" spans="1:14">
      <c r="A14" s="830" t="s">
        <v>2006</v>
      </c>
      <c r="B14" s="831" t="s">
        <v>2001</v>
      </c>
      <c r="C14" s="833" t="s">
        <v>218</v>
      </c>
      <c r="D14" s="831">
        <v>3</v>
      </c>
      <c r="E14" s="833" t="s">
        <v>218</v>
      </c>
      <c r="F14" s="831" t="s">
        <v>2001</v>
      </c>
      <c r="G14" s="833" t="s">
        <v>218</v>
      </c>
      <c r="H14" s="833" t="s">
        <v>218</v>
      </c>
      <c r="I14" s="833" t="s">
        <v>218</v>
      </c>
      <c r="J14" s="831">
        <v>3</v>
      </c>
      <c r="K14" s="833" t="s">
        <v>218</v>
      </c>
      <c r="L14" s="833" t="s">
        <v>218</v>
      </c>
      <c r="M14" s="833" t="s">
        <v>218</v>
      </c>
    </row>
    <row r="15" spans="1:14">
      <c r="A15" s="830" t="s">
        <v>2007</v>
      </c>
      <c r="B15" s="833" t="s">
        <v>218</v>
      </c>
      <c r="C15" s="833" t="s">
        <v>218</v>
      </c>
      <c r="D15" s="831">
        <v>9</v>
      </c>
      <c r="E15" s="833" t="s">
        <v>218</v>
      </c>
      <c r="F15" s="831" t="s">
        <v>2001</v>
      </c>
      <c r="G15" s="833" t="s">
        <v>218</v>
      </c>
      <c r="H15" s="831" t="s">
        <v>2001</v>
      </c>
      <c r="I15" s="833" t="s">
        <v>218</v>
      </c>
      <c r="J15" s="831">
        <v>9</v>
      </c>
      <c r="K15" s="833" t="s">
        <v>218</v>
      </c>
      <c r="L15" s="831" t="s">
        <v>2001</v>
      </c>
      <c r="M15" s="833" t="s">
        <v>218</v>
      </c>
    </row>
    <row r="16" spans="1:14">
      <c r="A16" s="830" t="s">
        <v>2008</v>
      </c>
      <c r="B16" s="833" t="s">
        <v>218</v>
      </c>
      <c r="C16" s="833" t="s">
        <v>218</v>
      </c>
      <c r="D16" s="831" t="s">
        <v>2001</v>
      </c>
      <c r="E16" s="833" t="s">
        <v>218</v>
      </c>
      <c r="F16" s="831" t="s">
        <v>2001</v>
      </c>
      <c r="G16" s="833" t="s">
        <v>218</v>
      </c>
      <c r="H16" s="833" t="s">
        <v>218</v>
      </c>
      <c r="I16" s="833" t="s">
        <v>218</v>
      </c>
      <c r="J16" s="831" t="s">
        <v>2001</v>
      </c>
      <c r="K16" s="831" t="s">
        <v>2001</v>
      </c>
      <c r="L16" s="833" t="s">
        <v>218</v>
      </c>
      <c r="M16" s="833" t="s">
        <v>218</v>
      </c>
    </row>
    <row r="17" spans="1:13">
      <c r="A17" s="830" t="s">
        <v>2009</v>
      </c>
      <c r="B17" s="833" t="s">
        <v>218</v>
      </c>
      <c r="C17" s="833" t="s">
        <v>218</v>
      </c>
      <c r="D17" s="833" t="s">
        <v>218</v>
      </c>
      <c r="E17" s="833" t="s">
        <v>218</v>
      </c>
      <c r="F17" s="833" t="s">
        <v>218</v>
      </c>
      <c r="G17" s="833" t="s">
        <v>218</v>
      </c>
      <c r="H17" s="833" t="s">
        <v>218</v>
      </c>
      <c r="I17" s="833" t="s">
        <v>218</v>
      </c>
      <c r="J17" s="833" t="s">
        <v>218</v>
      </c>
      <c r="K17" s="833" t="s">
        <v>218</v>
      </c>
      <c r="L17" s="833" t="s">
        <v>218</v>
      </c>
      <c r="M17" s="833" t="s">
        <v>218</v>
      </c>
    </row>
    <row r="18" spans="1:13">
      <c r="A18" s="830" t="s">
        <v>2010</v>
      </c>
      <c r="B18" s="833" t="s">
        <v>218</v>
      </c>
      <c r="C18" s="833" t="s">
        <v>218</v>
      </c>
      <c r="D18" s="833" t="s">
        <v>218</v>
      </c>
      <c r="E18" s="833" t="s">
        <v>218</v>
      </c>
      <c r="F18" s="833" t="s">
        <v>218</v>
      </c>
      <c r="G18" s="833" t="s">
        <v>218</v>
      </c>
      <c r="H18" s="833" t="s">
        <v>218</v>
      </c>
      <c r="I18" s="833" t="s">
        <v>218</v>
      </c>
      <c r="J18" s="833" t="s">
        <v>218</v>
      </c>
      <c r="K18" s="833" t="s">
        <v>218</v>
      </c>
      <c r="L18" s="833" t="s">
        <v>218</v>
      </c>
      <c r="M18" s="833" t="s">
        <v>218</v>
      </c>
    </row>
    <row r="19" spans="1:13">
      <c r="A19" s="830" t="s">
        <v>2011</v>
      </c>
      <c r="B19" s="833" t="s">
        <v>218</v>
      </c>
      <c r="C19" s="833" t="s">
        <v>218</v>
      </c>
      <c r="D19" s="833" t="s">
        <v>218</v>
      </c>
      <c r="E19" s="831" t="s">
        <v>2001</v>
      </c>
      <c r="F19" s="833" t="s">
        <v>218</v>
      </c>
      <c r="G19" s="833" t="s">
        <v>218</v>
      </c>
      <c r="H19" s="833" t="s">
        <v>218</v>
      </c>
      <c r="I19" s="833" t="s">
        <v>218</v>
      </c>
      <c r="J19" s="833" t="s">
        <v>218</v>
      </c>
      <c r="K19" s="833" t="s">
        <v>218</v>
      </c>
      <c r="L19" s="833" t="s">
        <v>218</v>
      </c>
      <c r="M19" s="833" t="s">
        <v>218</v>
      </c>
    </row>
    <row r="20" spans="1:13">
      <c r="A20" s="830" t="s">
        <v>2012</v>
      </c>
      <c r="B20" s="833" t="s">
        <v>218</v>
      </c>
      <c r="C20" s="833" t="s">
        <v>218</v>
      </c>
      <c r="D20" s="831">
        <v>9</v>
      </c>
      <c r="E20" s="831">
        <v>5</v>
      </c>
      <c r="F20" s="833" t="s">
        <v>218</v>
      </c>
      <c r="G20" s="833" t="s">
        <v>218</v>
      </c>
      <c r="H20" s="833" t="s">
        <v>218</v>
      </c>
      <c r="I20" s="833" t="s">
        <v>218</v>
      </c>
      <c r="J20" s="831">
        <v>20</v>
      </c>
      <c r="K20" s="831">
        <v>5</v>
      </c>
      <c r="L20" s="831" t="s">
        <v>2001</v>
      </c>
      <c r="M20" s="833" t="s">
        <v>218</v>
      </c>
    </row>
    <row r="21" spans="1:13">
      <c r="A21" s="830" t="s">
        <v>2013</v>
      </c>
      <c r="B21" s="833" t="s">
        <v>218</v>
      </c>
      <c r="C21" s="833" t="s">
        <v>218</v>
      </c>
      <c r="D21" s="833" t="s">
        <v>218</v>
      </c>
      <c r="E21" s="833" t="s">
        <v>218</v>
      </c>
      <c r="F21" s="833" t="s">
        <v>218</v>
      </c>
      <c r="G21" s="833" t="s">
        <v>218</v>
      </c>
      <c r="H21" s="833" t="s">
        <v>218</v>
      </c>
      <c r="I21" s="833" t="s">
        <v>218</v>
      </c>
      <c r="J21" s="833"/>
      <c r="K21" s="833" t="s">
        <v>218</v>
      </c>
      <c r="L21" s="833" t="s">
        <v>218</v>
      </c>
      <c r="M21" s="833" t="s">
        <v>218</v>
      </c>
    </row>
    <row r="22" spans="1:13">
      <c r="A22" s="830" t="s">
        <v>2014</v>
      </c>
      <c r="B22" s="833" t="s">
        <v>218</v>
      </c>
      <c r="C22" s="833" t="s">
        <v>218</v>
      </c>
      <c r="D22" s="833" t="s">
        <v>218</v>
      </c>
      <c r="E22" s="833" t="s">
        <v>218</v>
      </c>
      <c r="F22" s="831" t="s">
        <v>2001</v>
      </c>
      <c r="G22" s="833" t="s">
        <v>218</v>
      </c>
      <c r="H22" s="833" t="s">
        <v>218</v>
      </c>
      <c r="I22" s="833" t="s">
        <v>218</v>
      </c>
      <c r="J22" s="833">
        <v>3</v>
      </c>
      <c r="K22" s="833" t="s">
        <v>218</v>
      </c>
      <c r="L22" s="831" t="s">
        <v>2001</v>
      </c>
      <c r="M22" s="833" t="s">
        <v>218</v>
      </c>
    </row>
    <row r="23" spans="1:13">
      <c r="A23" s="830" t="s">
        <v>2015</v>
      </c>
      <c r="B23" s="833" t="s">
        <v>218</v>
      </c>
      <c r="C23" s="833" t="s">
        <v>218</v>
      </c>
      <c r="D23" s="833" t="s">
        <v>218</v>
      </c>
      <c r="E23" s="831" t="s">
        <v>2001</v>
      </c>
      <c r="F23" s="833" t="s">
        <v>218</v>
      </c>
      <c r="G23" s="833" t="s">
        <v>218</v>
      </c>
      <c r="H23" s="833" t="s">
        <v>218</v>
      </c>
      <c r="I23" s="833" t="s">
        <v>218</v>
      </c>
      <c r="J23" s="833">
        <v>4</v>
      </c>
      <c r="K23" s="833" t="s">
        <v>218</v>
      </c>
      <c r="L23" s="833" t="s">
        <v>218</v>
      </c>
      <c r="M23" s="833" t="s">
        <v>218</v>
      </c>
    </row>
    <row r="24" spans="1:13">
      <c r="A24" s="830" t="s">
        <v>2016</v>
      </c>
      <c r="B24" s="833" t="s">
        <v>218</v>
      </c>
      <c r="C24" s="833" t="s">
        <v>218</v>
      </c>
      <c r="D24" s="831">
        <v>3</v>
      </c>
      <c r="E24" s="833" t="s">
        <v>218</v>
      </c>
      <c r="F24" s="833" t="s">
        <v>218</v>
      </c>
      <c r="G24" s="833" t="s">
        <v>218</v>
      </c>
      <c r="H24" s="833" t="s">
        <v>218</v>
      </c>
      <c r="I24" s="833" t="s">
        <v>218</v>
      </c>
      <c r="J24" s="831" t="s">
        <v>2001</v>
      </c>
      <c r="K24" s="831" t="s">
        <v>2001</v>
      </c>
      <c r="L24" s="833" t="s">
        <v>218</v>
      </c>
      <c r="M24" s="833" t="s">
        <v>218</v>
      </c>
    </row>
    <row r="25" spans="1:13">
      <c r="A25" s="830" t="s">
        <v>2017</v>
      </c>
      <c r="B25" s="833" t="s">
        <v>218</v>
      </c>
      <c r="C25" s="833" t="s">
        <v>218</v>
      </c>
      <c r="D25" s="831">
        <v>32</v>
      </c>
      <c r="E25" s="831">
        <v>12</v>
      </c>
      <c r="F25" s="831" t="s">
        <v>2001</v>
      </c>
      <c r="G25" s="831" t="s">
        <v>2001</v>
      </c>
      <c r="H25" s="833" t="s">
        <v>218</v>
      </c>
      <c r="I25" s="833" t="s">
        <v>218</v>
      </c>
      <c r="J25" s="831">
        <v>41</v>
      </c>
      <c r="K25" s="831">
        <v>27</v>
      </c>
      <c r="L25" s="831">
        <v>8</v>
      </c>
      <c r="M25" s="832">
        <v>4</v>
      </c>
    </row>
    <row r="26" spans="1:13">
      <c r="A26" s="830" t="s">
        <v>2018</v>
      </c>
      <c r="B26" s="831">
        <v>4</v>
      </c>
      <c r="C26" s="831" t="s">
        <v>2001</v>
      </c>
      <c r="D26" s="831">
        <v>54</v>
      </c>
      <c r="E26" s="831" t="s">
        <v>2001</v>
      </c>
      <c r="F26" s="831">
        <v>3</v>
      </c>
      <c r="G26" s="833" t="s">
        <v>218</v>
      </c>
      <c r="H26" s="831">
        <v>7</v>
      </c>
      <c r="I26" s="831" t="s">
        <v>2001</v>
      </c>
      <c r="J26" s="831">
        <v>53</v>
      </c>
      <c r="K26" s="831">
        <v>11</v>
      </c>
      <c r="L26" s="831">
        <v>4</v>
      </c>
      <c r="M26" s="833" t="s">
        <v>218</v>
      </c>
    </row>
    <row r="27" spans="1:13">
      <c r="A27" s="830" t="s">
        <v>2019</v>
      </c>
      <c r="B27" s="831">
        <v>12</v>
      </c>
      <c r="C27" s="833" t="s">
        <v>218</v>
      </c>
      <c r="D27" s="831">
        <v>35</v>
      </c>
      <c r="E27" s="831" t="s">
        <v>2001</v>
      </c>
      <c r="F27" s="831" t="s">
        <v>2001</v>
      </c>
      <c r="G27" s="833" t="s">
        <v>218</v>
      </c>
      <c r="H27" s="831" t="s">
        <v>2001</v>
      </c>
      <c r="I27" s="833" t="s">
        <v>218</v>
      </c>
      <c r="J27" s="831">
        <v>63</v>
      </c>
      <c r="K27" s="831" t="s">
        <v>2001</v>
      </c>
      <c r="L27" s="831">
        <v>6</v>
      </c>
      <c r="M27" s="833" t="s">
        <v>218</v>
      </c>
    </row>
    <row r="28" spans="1:13">
      <c r="A28" s="830" t="s">
        <v>2020</v>
      </c>
      <c r="B28" s="831" t="s">
        <v>2001</v>
      </c>
      <c r="C28" s="833" t="s">
        <v>218</v>
      </c>
      <c r="D28" s="831">
        <v>28</v>
      </c>
      <c r="E28" s="831" t="s">
        <v>2001</v>
      </c>
      <c r="F28" s="831">
        <v>4</v>
      </c>
      <c r="G28" s="833" t="s">
        <v>218</v>
      </c>
      <c r="H28" s="833" t="s">
        <v>218</v>
      </c>
      <c r="I28" s="831" t="s">
        <v>2001</v>
      </c>
      <c r="J28" s="831">
        <v>20</v>
      </c>
      <c r="K28" s="831" t="s">
        <v>2001</v>
      </c>
      <c r="L28" s="831">
        <v>3</v>
      </c>
      <c r="M28" s="832" t="s">
        <v>2001</v>
      </c>
    </row>
    <row r="29" spans="1:13">
      <c r="A29" s="830" t="s">
        <v>2021</v>
      </c>
      <c r="B29" s="833" t="s">
        <v>218</v>
      </c>
      <c r="C29" s="833" t="s">
        <v>218</v>
      </c>
      <c r="D29" s="833" t="s">
        <v>218</v>
      </c>
      <c r="E29" s="833" t="s">
        <v>218</v>
      </c>
      <c r="F29" s="833" t="s">
        <v>218</v>
      </c>
      <c r="G29" s="833" t="s">
        <v>218</v>
      </c>
      <c r="H29" s="833" t="s">
        <v>218</v>
      </c>
      <c r="I29" s="833" t="s">
        <v>218</v>
      </c>
      <c r="J29" s="833" t="s">
        <v>218</v>
      </c>
      <c r="K29" s="833" t="s">
        <v>218</v>
      </c>
      <c r="L29" s="833" t="s">
        <v>218</v>
      </c>
      <c r="M29" s="833" t="s">
        <v>218</v>
      </c>
    </row>
    <row r="30" spans="1:13">
      <c r="A30" s="830" t="s">
        <v>2022</v>
      </c>
      <c r="B30" s="833" t="s">
        <v>218</v>
      </c>
      <c r="C30" s="833" t="s">
        <v>218</v>
      </c>
      <c r="D30" s="833" t="s">
        <v>218</v>
      </c>
      <c r="E30" s="833" t="s">
        <v>218</v>
      </c>
      <c r="F30" s="833" t="s">
        <v>218</v>
      </c>
      <c r="G30" s="833" t="s">
        <v>218</v>
      </c>
      <c r="H30" s="833" t="s">
        <v>218</v>
      </c>
      <c r="I30" s="833" t="s">
        <v>218</v>
      </c>
      <c r="J30" s="831" t="s">
        <v>2001</v>
      </c>
      <c r="K30" s="833" t="s">
        <v>218</v>
      </c>
      <c r="L30" s="833" t="s">
        <v>218</v>
      </c>
      <c r="M30" s="833" t="s">
        <v>218</v>
      </c>
    </row>
    <row r="31" spans="1:13">
      <c r="A31" s="830" t="s">
        <v>2023</v>
      </c>
      <c r="B31" s="833" t="s">
        <v>218</v>
      </c>
      <c r="C31" s="833" t="s">
        <v>218</v>
      </c>
      <c r="D31" s="831">
        <v>4</v>
      </c>
      <c r="E31" s="831">
        <v>21</v>
      </c>
      <c r="F31" s="833" t="s">
        <v>218</v>
      </c>
      <c r="G31" s="831" t="s">
        <v>2001</v>
      </c>
      <c r="H31" s="833" t="s">
        <v>218</v>
      </c>
      <c r="I31" s="831" t="s">
        <v>2001</v>
      </c>
      <c r="J31" s="831">
        <v>10</v>
      </c>
      <c r="K31" s="831">
        <v>23</v>
      </c>
      <c r="L31" s="833" t="s">
        <v>218</v>
      </c>
      <c r="M31" s="832" t="s">
        <v>2001</v>
      </c>
    </row>
    <row r="32" spans="1:13">
      <c r="A32" s="830" t="s">
        <v>2024</v>
      </c>
      <c r="B32" s="833" t="s">
        <v>218</v>
      </c>
      <c r="C32" s="833" t="s">
        <v>218</v>
      </c>
      <c r="D32" s="831">
        <v>8</v>
      </c>
      <c r="E32" s="831" t="s">
        <v>2001</v>
      </c>
      <c r="F32" s="831" t="s">
        <v>2001</v>
      </c>
      <c r="G32" s="833" t="s">
        <v>218</v>
      </c>
      <c r="H32" s="833" t="s">
        <v>218</v>
      </c>
      <c r="I32" s="833" t="s">
        <v>218</v>
      </c>
      <c r="J32" s="831">
        <v>3</v>
      </c>
      <c r="K32" s="831">
        <v>3</v>
      </c>
      <c r="L32" s="831" t="s">
        <v>2001</v>
      </c>
      <c r="M32" s="833" t="s">
        <v>218</v>
      </c>
    </row>
    <row r="33" spans="1:13">
      <c r="A33" s="830" t="s">
        <v>2025</v>
      </c>
      <c r="B33" s="831" t="s">
        <v>2001</v>
      </c>
      <c r="C33" s="831" t="s">
        <v>2001</v>
      </c>
      <c r="D33" s="831">
        <v>36</v>
      </c>
      <c r="E33" s="831">
        <v>87</v>
      </c>
      <c r="F33" s="831">
        <v>6</v>
      </c>
      <c r="G33" s="831">
        <v>19</v>
      </c>
      <c r="H33" s="831" t="s">
        <v>2001</v>
      </c>
      <c r="I33" s="831">
        <v>12</v>
      </c>
      <c r="J33" s="831">
        <v>57</v>
      </c>
      <c r="K33" s="831">
        <v>117</v>
      </c>
      <c r="L33" s="831">
        <v>8</v>
      </c>
      <c r="M33" s="832">
        <v>31</v>
      </c>
    </row>
    <row r="34" spans="1:13">
      <c r="A34" s="830" t="s">
        <v>2026</v>
      </c>
      <c r="B34" s="833" t="s">
        <v>218</v>
      </c>
      <c r="C34" s="833" t="s">
        <v>218</v>
      </c>
      <c r="D34" s="833" t="s">
        <v>218</v>
      </c>
      <c r="E34" s="831" t="s">
        <v>2001</v>
      </c>
      <c r="F34" s="833" t="s">
        <v>218</v>
      </c>
      <c r="G34" s="833" t="s">
        <v>218</v>
      </c>
      <c r="H34" s="833" t="s">
        <v>218</v>
      </c>
      <c r="I34" s="833" t="s">
        <v>218</v>
      </c>
      <c r="J34" s="833">
        <v>3</v>
      </c>
      <c r="K34" s="831">
        <v>13</v>
      </c>
      <c r="L34" s="833" t="s">
        <v>218</v>
      </c>
      <c r="M34" s="832">
        <v>3</v>
      </c>
    </row>
    <row r="35" spans="1:13">
      <c r="A35" s="830" t="s">
        <v>2027</v>
      </c>
      <c r="B35" s="833" t="s">
        <v>218</v>
      </c>
      <c r="C35" s="833" t="s">
        <v>218</v>
      </c>
      <c r="D35" s="833" t="s">
        <v>218</v>
      </c>
      <c r="E35" s="833" t="s">
        <v>218</v>
      </c>
      <c r="F35" s="833" t="s">
        <v>218</v>
      </c>
      <c r="G35" s="831" t="s">
        <v>2001</v>
      </c>
      <c r="H35" s="833" t="s">
        <v>218</v>
      </c>
      <c r="I35" s="833" t="s">
        <v>218</v>
      </c>
      <c r="J35" s="833" t="s">
        <v>218</v>
      </c>
      <c r="K35" s="833" t="s">
        <v>218</v>
      </c>
      <c r="L35" s="833" t="s">
        <v>218</v>
      </c>
      <c r="M35" s="833" t="s">
        <v>218</v>
      </c>
    </row>
    <row r="36" spans="1:13">
      <c r="A36" s="830" t="s">
        <v>2028</v>
      </c>
      <c r="B36" s="831" t="s">
        <v>2001</v>
      </c>
      <c r="C36" s="831">
        <v>4</v>
      </c>
      <c r="D36" s="831">
        <v>13</v>
      </c>
      <c r="E36" s="831">
        <v>26</v>
      </c>
      <c r="F36" s="831">
        <v>3</v>
      </c>
      <c r="G36" s="831">
        <v>14</v>
      </c>
      <c r="H36" s="831" t="s">
        <v>2001</v>
      </c>
      <c r="I36" s="831" t="s">
        <v>2001</v>
      </c>
      <c r="J36" s="831">
        <v>10</v>
      </c>
      <c r="K36" s="831">
        <v>34</v>
      </c>
      <c r="L36" s="831" t="s">
        <v>2001</v>
      </c>
      <c r="M36" s="832">
        <v>5</v>
      </c>
    </row>
    <row r="37" spans="1:13">
      <c r="A37" s="830" t="s">
        <v>2029</v>
      </c>
      <c r="B37" s="833" t="s">
        <v>218</v>
      </c>
      <c r="C37" s="831" t="s">
        <v>2001</v>
      </c>
      <c r="D37" s="833" t="s">
        <v>218</v>
      </c>
      <c r="E37" s="831">
        <v>3</v>
      </c>
      <c r="F37" s="833" t="s">
        <v>218</v>
      </c>
      <c r="G37" s="833" t="s">
        <v>218</v>
      </c>
      <c r="H37" s="833" t="s">
        <v>218</v>
      </c>
      <c r="I37" s="831" t="s">
        <v>2001</v>
      </c>
      <c r="J37" s="831" t="s">
        <v>2001</v>
      </c>
      <c r="K37" s="831">
        <v>4</v>
      </c>
      <c r="L37" s="833" t="s">
        <v>218</v>
      </c>
      <c r="M37" s="832" t="s">
        <v>2001</v>
      </c>
    </row>
    <row r="38" spans="1:13">
      <c r="A38" s="830" t="s">
        <v>2030</v>
      </c>
      <c r="B38" s="833" t="s">
        <v>218</v>
      </c>
      <c r="C38" s="831" t="s">
        <v>2001</v>
      </c>
      <c r="D38" s="831">
        <v>4</v>
      </c>
      <c r="E38" s="831">
        <v>12</v>
      </c>
      <c r="F38" s="831" t="s">
        <v>2001</v>
      </c>
      <c r="G38" s="831">
        <v>3</v>
      </c>
      <c r="H38" s="833" t="s">
        <v>218</v>
      </c>
      <c r="I38" s="831" t="s">
        <v>2001</v>
      </c>
      <c r="J38" s="831">
        <v>7</v>
      </c>
      <c r="K38" s="831">
        <v>20</v>
      </c>
      <c r="L38" s="831">
        <v>5</v>
      </c>
      <c r="M38" s="832">
        <v>5</v>
      </c>
    </row>
    <row r="39" spans="1:13">
      <c r="A39" s="830" t="s">
        <v>2031</v>
      </c>
      <c r="B39" s="833" t="s">
        <v>218</v>
      </c>
      <c r="C39" s="833" t="s">
        <v>218</v>
      </c>
      <c r="D39" s="831">
        <v>3</v>
      </c>
      <c r="E39" s="831" t="s">
        <v>2001</v>
      </c>
      <c r="F39" s="831" t="s">
        <v>2001</v>
      </c>
      <c r="G39" s="833" t="s">
        <v>218</v>
      </c>
      <c r="H39" s="833" t="s">
        <v>218</v>
      </c>
      <c r="I39" s="831" t="s">
        <v>2001</v>
      </c>
      <c r="J39" s="831">
        <v>6</v>
      </c>
      <c r="K39" s="831">
        <v>5</v>
      </c>
      <c r="L39" s="833" t="s">
        <v>218</v>
      </c>
      <c r="M39" s="832" t="s">
        <v>2001</v>
      </c>
    </row>
    <row r="40" spans="1:13">
      <c r="A40" s="830" t="s">
        <v>2032</v>
      </c>
      <c r="B40" s="831" t="s">
        <v>2001</v>
      </c>
      <c r="C40" s="833" t="s">
        <v>218</v>
      </c>
      <c r="D40" s="831">
        <v>4</v>
      </c>
      <c r="E40" s="833" t="s">
        <v>218</v>
      </c>
      <c r="F40" s="833" t="s">
        <v>218</v>
      </c>
      <c r="G40" s="833" t="s">
        <v>218</v>
      </c>
      <c r="H40" s="833" t="s">
        <v>218</v>
      </c>
      <c r="I40" s="833" t="s">
        <v>218</v>
      </c>
      <c r="J40" s="831" t="s">
        <v>2001</v>
      </c>
      <c r="K40" s="833">
        <v>3</v>
      </c>
      <c r="L40" s="831" t="s">
        <v>2001</v>
      </c>
      <c r="M40" s="833" t="s">
        <v>218</v>
      </c>
    </row>
    <row r="41" spans="1:13">
      <c r="A41" s="830" t="s">
        <v>2033</v>
      </c>
      <c r="B41" s="833" t="s">
        <v>218</v>
      </c>
      <c r="C41" s="833" t="s">
        <v>218</v>
      </c>
      <c r="D41" s="831" t="s">
        <v>2001</v>
      </c>
      <c r="E41" s="831" t="s">
        <v>2001</v>
      </c>
      <c r="F41" s="833" t="s">
        <v>218</v>
      </c>
      <c r="G41" s="833" t="s">
        <v>218</v>
      </c>
      <c r="H41" s="833" t="s">
        <v>218</v>
      </c>
      <c r="I41" s="833" t="s">
        <v>218</v>
      </c>
      <c r="J41" s="831" t="s">
        <v>2001</v>
      </c>
      <c r="K41" s="831" t="s">
        <v>2001</v>
      </c>
      <c r="L41" s="833" t="s">
        <v>218</v>
      </c>
      <c r="M41" s="833" t="s">
        <v>218</v>
      </c>
    </row>
    <row r="42" spans="1:13">
      <c r="A42" s="830" t="s">
        <v>2034</v>
      </c>
      <c r="B42" s="833" t="s">
        <v>218</v>
      </c>
      <c r="C42" s="833" t="s">
        <v>218</v>
      </c>
      <c r="D42" s="833" t="s">
        <v>218</v>
      </c>
      <c r="E42" s="831" t="s">
        <v>2001</v>
      </c>
      <c r="F42" s="833" t="s">
        <v>218</v>
      </c>
      <c r="G42" s="833" t="s">
        <v>218</v>
      </c>
      <c r="H42" s="833" t="s">
        <v>218</v>
      </c>
      <c r="I42" s="833" t="s">
        <v>218</v>
      </c>
      <c r="J42" s="833" t="s">
        <v>218</v>
      </c>
      <c r="K42" s="833" t="s">
        <v>218</v>
      </c>
      <c r="L42" s="833" t="s">
        <v>218</v>
      </c>
      <c r="M42" s="833" t="s">
        <v>218</v>
      </c>
    </row>
    <row r="43" spans="1:13">
      <c r="A43" s="830" t="s">
        <v>2035</v>
      </c>
      <c r="B43" s="833" t="s">
        <v>218</v>
      </c>
      <c r="C43" s="833" t="s">
        <v>218</v>
      </c>
      <c r="D43" s="831" t="s">
        <v>2001</v>
      </c>
      <c r="E43" s="833" t="s">
        <v>218</v>
      </c>
      <c r="F43" s="833" t="s">
        <v>218</v>
      </c>
      <c r="G43" s="833" t="s">
        <v>218</v>
      </c>
      <c r="H43" s="833" t="s">
        <v>218</v>
      </c>
      <c r="I43" s="833" t="s">
        <v>218</v>
      </c>
      <c r="J43" s="833" t="s">
        <v>218</v>
      </c>
      <c r="K43" s="833" t="s">
        <v>218</v>
      </c>
      <c r="L43" s="833" t="s">
        <v>218</v>
      </c>
      <c r="M43" s="833" t="s">
        <v>218</v>
      </c>
    </row>
    <row r="44" spans="1:13">
      <c r="A44" s="830" t="s">
        <v>2036</v>
      </c>
      <c r="B44" s="833" t="s">
        <v>218</v>
      </c>
      <c r="C44" s="833" t="s">
        <v>218</v>
      </c>
      <c r="D44" s="831" t="s">
        <v>2001</v>
      </c>
      <c r="E44" s="831">
        <v>10</v>
      </c>
      <c r="F44" s="833" t="s">
        <v>218</v>
      </c>
      <c r="G44" s="831" t="s">
        <v>2001</v>
      </c>
      <c r="H44" s="833" t="s">
        <v>218</v>
      </c>
      <c r="I44" s="833" t="s">
        <v>218</v>
      </c>
      <c r="J44" s="833" t="s">
        <v>218</v>
      </c>
      <c r="K44" s="833" t="s">
        <v>218</v>
      </c>
      <c r="L44" s="833" t="s">
        <v>218</v>
      </c>
      <c r="M44" s="832" t="s">
        <v>2001</v>
      </c>
    </row>
    <row r="45" spans="1:13">
      <c r="A45" s="715" t="s">
        <v>2037</v>
      </c>
      <c r="B45" s="832">
        <v>6</v>
      </c>
      <c r="C45" s="834">
        <v>4</v>
      </c>
      <c r="D45" s="834">
        <v>10</v>
      </c>
      <c r="E45" s="832">
        <v>23</v>
      </c>
      <c r="F45" s="832" t="s">
        <v>2001</v>
      </c>
      <c r="G45" s="835" t="s">
        <v>2001</v>
      </c>
      <c r="H45" s="833" t="s">
        <v>218</v>
      </c>
      <c r="I45" s="833" t="s">
        <v>218</v>
      </c>
      <c r="J45" s="833" t="s">
        <v>218</v>
      </c>
      <c r="K45" s="835" t="s">
        <v>2001</v>
      </c>
      <c r="L45" s="833" t="s">
        <v>218</v>
      </c>
      <c r="M45" s="835" t="s">
        <v>2001</v>
      </c>
    </row>
    <row r="46" spans="1:13" ht="13.9" customHeight="1">
      <c r="A46" s="1267" t="s">
        <v>2038</v>
      </c>
      <c r="B46" s="1267"/>
      <c r="C46" s="1267"/>
      <c r="D46" s="1267"/>
      <c r="E46" s="1267"/>
      <c r="F46" s="1267"/>
      <c r="G46" s="1267"/>
      <c r="H46" s="819"/>
      <c r="I46" s="819"/>
      <c r="J46" s="819"/>
      <c r="K46" s="820"/>
      <c r="L46" s="819"/>
      <c r="M46" s="819"/>
    </row>
    <row r="47" spans="1:13">
      <c r="A47" s="1267"/>
      <c r="B47" s="1267"/>
      <c r="C47" s="1267"/>
      <c r="D47" s="1267"/>
      <c r="E47" s="1267"/>
      <c r="F47" s="1267"/>
      <c r="G47" s="1267"/>
      <c r="H47" s="819"/>
      <c r="I47" s="819"/>
      <c r="J47" s="819"/>
      <c r="K47" s="819"/>
      <c r="L47" s="819"/>
      <c r="M47" s="819"/>
    </row>
    <row r="48" spans="1:13" ht="21.6" customHeight="1">
      <c r="A48" s="1268" t="s">
        <v>2039</v>
      </c>
      <c r="B48" s="1268"/>
      <c r="C48" s="1268"/>
      <c r="D48" s="1268"/>
      <c r="E48" s="1268"/>
      <c r="F48" s="1268"/>
      <c r="G48" s="1268"/>
      <c r="H48" s="819"/>
      <c r="I48" s="819"/>
      <c r="J48" s="819"/>
      <c r="K48" s="819"/>
      <c r="L48" s="819"/>
      <c r="M48" s="819"/>
    </row>
    <row r="49" spans="1:13" ht="36" customHeight="1">
      <c r="A49" s="1268"/>
      <c r="B49" s="1268"/>
      <c r="C49" s="1268"/>
      <c r="D49" s="1268"/>
      <c r="E49" s="1268"/>
      <c r="F49" s="1268"/>
      <c r="G49" s="1268"/>
      <c r="H49" s="819"/>
      <c r="I49" s="819"/>
      <c r="J49" s="819"/>
      <c r="K49" s="819"/>
      <c r="L49" s="819"/>
      <c r="M49" s="819"/>
    </row>
    <row r="50" spans="1:13">
      <c r="A50" s="821" t="s">
        <v>1992</v>
      </c>
    </row>
  </sheetData>
  <mergeCells count="12">
    <mergeCell ref="A46:G47"/>
    <mergeCell ref="A48:G49"/>
    <mergeCell ref="B2:M2"/>
    <mergeCell ref="A1:M1"/>
    <mergeCell ref="B3:G3"/>
    <mergeCell ref="H3:M3"/>
    <mergeCell ref="B4:C4"/>
    <mergeCell ref="D4:E4"/>
    <mergeCell ref="F4:G4"/>
    <mergeCell ref="H4:I4"/>
    <mergeCell ref="J4:K4"/>
    <mergeCell ref="L4:M4"/>
  </mergeCells>
  <pageMargins left="0.70866141732283472" right="0.70866141732283472" top="0.78740157480314965" bottom="0.32" header="0.31496062992125984" footer="0.31496062992125984"/>
  <pageSetup paperSize="8" orientation="landscape" horizont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sqref="A1:M1"/>
    </sheetView>
  </sheetViews>
  <sheetFormatPr baseColWidth="10" defaultColWidth="10.375" defaultRowHeight="12.75"/>
  <cols>
    <col min="1" max="1" width="33.375" style="822" bestFit="1" customWidth="1"/>
    <col min="2" max="5" width="10.375" style="563"/>
    <col min="6" max="6" width="10.25" style="823" customWidth="1"/>
    <col min="7" max="16384" width="10.375" style="563"/>
  </cols>
  <sheetData>
    <row r="1" spans="1:14" ht="27.6" customHeight="1">
      <c r="A1" s="1269" t="s">
        <v>2040</v>
      </c>
      <c r="B1" s="1269"/>
      <c r="C1" s="1269"/>
      <c r="D1" s="1269"/>
      <c r="E1" s="1269"/>
      <c r="F1" s="1269"/>
      <c r="G1" s="1269"/>
      <c r="H1" s="1269"/>
      <c r="I1" s="1269"/>
      <c r="J1" s="1269"/>
      <c r="K1" s="1269"/>
      <c r="L1" s="1269"/>
      <c r="M1" s="1269"/>
    </row>
    <row r="2" spans="1:14">
      <c r="A2" s="827"/>
      <c r="B2" s="1241" t="s">
        <v>1993</v>
      </c>
      <c r="C2" s="1241"/>
      <c r="D2" s="1241"/>
      <c r="E2" s="1241"/>
      <c r="F2" s="1241"/>
      <c r="G2" s="1241"/>
      <c r="H2" s="1241"/>
      <c r="I2" s="1241"/>
      <c r="J2" s="1241"/>
      <c r="K2" s="1241"/>
      <c r="L2" s="1241"/>
      <c r="M2" s="1241"/>
    </row>
    <row r="3" spans="1:14">
      <c r="A3" s="827"/>
      <c r="B3" s="1270">
        <v>2011</v>
      </c>
      <c r="C3" s="1270"/>
      <c r="D3" s="1270"/>
      <c r="E3" s="1270"/>
      <c r="F3" s="1270"/>
      <c r="G3" s="1270"/>
      <c r="H3" s="1270">
        <v>2012</v>
      </c>
      <c r="I3" s="1270"/>
      <c r="J3" s="1270"/>
      <c r="K3" s="1270"/>
      <c r="L3" s="1270"/>
      <c r="M3" s="1270"/>
    </row>
    <row r="4" spans="1:14" ht="15" customHeight="1">
      <c r="A4" s="829" t="s">
        <v>1994</v>
      </c>
      <c r="B4" s="1270" t="s">
        <v>1995</v>
      </c>
      <c r="C4" s="1270"/>
      <c r="D4" s="1270" t="s">
        <v>1996</v>
      </c>
      <c r="E4" s="1270"/>
      <c r="F4" s="1270" t="s">
        <v>1997</v>
      </c>
      <c r="G4" s="1270"/>
      <c r="H4" s="1270" t="s">
        <v>1995</v>
      </c>
      <c r="I4" s="1270"/>
      <c r="J4" s="1270" t="s">
        <v>1996</v>
      </c>
      <c r="K4" s="1270"/>
      <c r="L4" s="1270" t="s">
        <v>1997</v>
      </c>
      <c r="M4" s="1270"/>
    </row>
    <row r="5" spans="1:14">
      <c r="A5" s="829"/>
      <c r="B5" s="717" t="s">
        <v>1937</v>
      </c>
      <c r="C5" s="717" t="s">
        <v>1936</v>
      </c>
      <c r="D5" s="717" t="s">
        <v>1937</v>
      </c>
      <c r="E5" s="717" t="s">
        <v>1936</v>
      </c>
      <c r="F5" s="848" t="s">
        <v>1937</v>
      </c>
      <c r="G5" s="717" t="s">
        <v>1936</v>
      </c>
      <c r="H5" s="717" t="s">
        <v>1937</v>
      </c>
      <c r="I5" s="717" t="s">
        <v>1936</v>
      </c>
      <c r="J5" s="717" t="s">
        <v>1937</v>
      </c>
      <c r="K5" s="717" t="s">
        <v>1936</v>
      </c>
      <c r="L5" s="717" t="s">
        <v>1937</v>
      </c>
      <c r="M5" s="718" t="s">
        <v>1936</v>
      </c>
    </row>
    <row r="6" spans="1:14">
      <c r="A6" s="836" t="s">
        <v>17</v>
      </c>
      <c r="B6" s="716">
        <v>5.4</v>
      </c>
      <c r="C6" s="716">
        <v>5.0999999999999996</v>
      </c>
      <c r="D6" s="716">
        <v>117.3</v>
      </c>
      <c r="E6" s="716">
        <v>105.2</v>
      </c>
      <c r="F6" s="716">
        <v>11.4</v>
      </c>
      <c r="G6" s="716">
        <v>15.3</v>
      </c>
      <c r="H6" s="716">
        <v>6.8</v>
      </c>
      <c r="I6" s="716">
        <v>9.4</v>
      </c>
      <c r="J6" s="716">
        <v>116.9</v>
      </c>
      <c r="K6" s="716">
        <v>117.8</v>
      </c>
      <c r="L6" s="716">
        <v>11.5</v>
      </c>
      <c r="M6" s="837">
        <v>17.8</v>
      </c>
      <c r="N6" s="823"/>
    </row>
    <row r="7" spans="1:14">
      <c r="A7" s="830" t="s">
        <v>1998</v>
      </c>
      <c r="B7" s="838" t="s">
        <v>218</v>
      </c>
      <c r="C7" s="838" t="s">
        <v>218</v>
      </c>
      <c r="D7" s="838" t="s">
        <v>218</v>
      </c>
      <c r="E7" s="838" t="s">
        <v>218</v>
      </c>
      <c r="F7" s="838" t="s">
        <v>218</v>
      </c>
      <c r="G7" s="838" t="s">
        <v>218</v>
      </c>
      <c r="H7" s="838" t="s">
        <v>218</v>
      </c>
      <c r="I7" s="838" t="s">
        <v>218</v>
      </c>
      <c r="J7" s="838" t="s">
        <v>218</v>
      </c>
      <c r="K7" s="838" t="s">
        <v>218</v>
      </c>
      <c r="L7" s="838" t="s">
        <v>218</v>
      </c>
      <c r="M7" s="838" t="s">
        <v>218</v>
      </c>
    </row>
    <row r="8" spans="1:14">
      <c r="A8" s="830" t="s">
        <v>1999</v>
      </c>
      <c r="B8" s="838" t="s">
        <v>218</v>
      </c>
      <c r="C8" s="838" t="s">
        <v>218</v>
      </c>
      <c r="D8" s="838" t="s">
        <v>218</v>
      </c>
      <c r="E8" s="838" t="s">
        <v>218</v>
      </c>
      <c r="F8" s="838" t="s">
        <v>218</v>
      </c>
      <c r="G8" s="838" t="s">
        <v>218</v>
      </c>
      <c r="H8" s="838" t="s">
        <v>218</v>
      </c>
      <c r="I8" s="838" t="s">
        <v>218</v>
      </c>
      <c r="J8" s="838" t="s">
        <v>218</v>
      </c>
      <c r="K8" s="838" t="s">
        <v>218</v>
      </c>
      <c r="L8" s="838" t="s">
        <v>218</v>
      </c>
      <c r="M8" s="838" t="s">
        <v>218</v>
      </c>
    </row>
    <row r="9" spans="1:14">
      <c r="A9" s="830" t="s">
        <v>2000</v>
      </c>
      <c r="B9" s="838" t="s">
        <v>218</v>
      </c>
      <c r="C9" s="838" t="s">
        <v>218</v>
      </c>
      <c r="D9" s="838" t="s">
        <v>218</v>
      </c>
      <c r="E9" s="716">
        <v>0.2</v>
      </c>
      <c r="F9" s="838" t="s">
        <v>218</v>
      </c>
      <c r="G9" s="838" t="s">
        <v>218</v>
      </c>
      <c r="H9" s="838" t="s">
        <v>218</v>
      </c>
      <c r="I9" s="838" t="s">
        <v>218</v>
      </c>
      <c r="J9" s="838" t="s">
        <v>218</v>
      </c>
      <c r="K9" s="838">
        <v>0.1</v>
      </c>
      <c r="L9" s="838" t="s">
        <v>218</v>
      </c>
      <c r="M9" s="838" t="s">
        <v>218</v>
      </c>
    </row>
    <row r="10" spans="1:14">
      <c r="A10" s="830" t="s">
        <v>2002</v>
      </c>
      <c r="B10" s="838" t="s">
        <v>218</v>
      </c>
      <c r="C10" s="838" t="s">
        <v>218</v>
      </c>
      <c r="D10" s="838" t="s">
        <v>218</v>
      </c>
      <c r="E10" s="838" t="s">
        <v>218</v>
      </c>
      <c r="F10" s="838" t="s">
        <v>218</v>
      </c>
      <c r="G10" s="838" t="s">
        <v>218</v>
      </c>
      <c r="H10" s="838" t="s">
        <v>218</v>
      </c>
      <c r="I10" s="838" t="s">
        <v>218</v>
      </c>
      <c r="J10" s="838" t="s">
        <v>218</v>
      </c>
      <c r="K10" s="838" t="s">
        <v>218</v>
      </c>
      <c r="L10" s="838" t="s">
        <v>218</v>
      </c>
      <c r="M10" s="838" t="s">
        <v>218</v>
      </c>
    </row>
    <row r="11" spans="1:14">
      <c r="A11" s="830" t="s">
        <v>2003</v>
      </c>
      <c r="B11" s="838" t="s">
        <v>218</v>
      </c>
      <c r="C11" s="838" t="s">
        <v>218</v>
      </c>
      <c r="D11" s="838" t="s">
        <v>218</v>
      </c>
      <c r="E11" s="838" t="s">
        <v>218</v>
      </c>
      <c r="F11" s="838" t="s">
        <v>218</v>
      </c>
      <c r="G11" s="838" t="s">
        <v>218</v>
      </c>
      <c r="H11" s="838" t="s">
        <v>218</v>
      </c>
      <c r="I11" s="838" t="s">
        <v>218</v>
      </c>
      <c r="J11" s="838">
        <v>0.8</v>
      </c>
      <c r="K11" s="838" t="s">
        <v>218</v>
      </c>
      <c r="L11" s="838" t="s">
        <v>218</v>
      </c>
      <c r="M11" s="838" t="s">
        <v>218</v>
      </c>
    </row>
    <row r="12" spans="1:14">
      <c r="A12" s="830" t="s">
        <v>2004</v>
      </c>
      <c r="B12" s="838" t="s">
        <v>218</v>
      </c>
      <c r="C12" s="838" t="s">
        <v>218</v>
      </c>
      <c r="D12" s="838" t="s">
        <v>218</v>
      </c>
      <c r="E12" s="838">
        <v>0.2</v>
      </c>
      <c r="F12" s="838" t="s">
        <v>218</v>
      </c>
      <c r="G12" s="838" t="s">
        <v>218</v>
      </c>
      <c r="H12" s="838" t="s">
        <v>218</v>
      </c>
      <c r="I12" s="838" t="s">
        <v>218</v>
      </c>
      <c r="J12" s="838">
        <v>2.5</v>
      </c>
      <c r="K12" s="838">
        <v>1.1000000000000001</v>
      </c>
      <c r="L12" s="838" t="s">
        <v>218</v>
      </c>
      <c r="M12" s="838" t="s">
        <v>218</v>
      </c>
    </row>
    <row r="13" spans="1:14">
      <c r="A13" s="830" t="s">
        <v>2005</v>
      </c>
      <c r="B13" s="838">
        <v>0.1</v>
      </c>
      <c r="C13" s="838" t="s">
        <v>218</v>
      </c>
      <c r="D13" s="838">
        <v>11.8</v>
      </c>
      <c r="E13" s="716">
        <v>1.4</v>
      </c>
      <c r="F13" s="716">
        <v>1.3</v>
      </c>
      <c r="G13" s="716">
        <v>0.6</v>
      </c>
      <c r="H13" s="838" t="s">
        <v>218</v>
      </c>
      <c r="I13" s="838" t="s">
        <v>218</v>
      </c>
      <c r="J13" s="716">
        <v>12.7</v>
      </c>
      <c r="K13" s="716">
        <v>0.5</v>
      </c>
      <c r="L13" s="716">
        <v>0.8</v>
      </c>
      <c r="M13" s="838" t="s">
        <v>218</v>
      </c>
    </row>
    <row r="14" spans="1:14">
      <c r="A14" s="830" t="s">
        <v>2006</v>
      </c>
      <c r="B14" s="838"/>
      <c r="C14" s="838" t="s">
        <v>218</v>
      </c>
      <c r="D14" s="838">
        <v>3.3</v>
      </c>
      <c r="E14" s="838" t="s">
        <v>218</v>
      </c>
      <c r="F14" s="716">
        <v>0.1</v>
      </c>
      <c r="G14" s="838" t="s">
        <v>218</v>
      </c>
      <c r="H14" s="838" t="s">
        <v>218</v>
      </c>
      <c r="I14" s="838" t="s">
        <v>218</v>
      </c>
      <c r="J14" s="716">
        <v>0.5</v>
      </c>
      <c r="K14" s="838" t="s">
        <v>218</v>
      </c>
      <c r="L14" s="838" t="s">
        <v>218</v>
      </c>
      <c r="M14" s="838" t="s">
        <v>218</v>
      </c>
    </row>
    <row r="15" spans="1:14">
      <c r="A15" s="830" t="s">
        <v>2007</v>
      </c>
      <c r="B15" s="838">
        <v>0.3</v>
      </c>
      <c r="C15" s="838" t="s">
        <v>218</v>
      </c>
      <c r="D15" s="838">
        <v>6.3</v>
      </c>
      <c r="E15" s="838" t="s">
        <v>218</v>
      </c>
      <c r="F15" s="716">
        <v>1.4</v>
      </c>
      <c r="G15" s="838" t="s">
        <v>218</v>
      </c>
      <c r="H15" s="716">
        <v>3</v>
      </c>
      <c r="I15" s="838" t="s">
        <v>218</v>
      </c>
      <c r="J15" s="716">
        <v>6.4</v>
      </c>
      <c r="K15" s="838" t="s">
        <v>218</v>
      </c>
      <c r="L15" s="716">
        <v>2.2000000000000002</v>
      </c>
      <c r="M15" s="838" t="s">
        <v>218</v>
      </c>
    </row>
    <row r="16" spans="1:14">
      <c r="A16" s="830" t="s">
        <v>2008</v>
      </c>
      <c r="B16" s="838" t="s">
        <v>218</v>
      </c>
      <c r="C16" s="838" t="s">
        <v>218</v>
      </c>
      <c r="D16" s="838">
        <v>0.5</v>
      </c>
      <c r="E16" s="838" t="s">
        <v>218</v>
      </c>
      <c r="F16" s="716">
        <v>0.1</v>
      </c>
      <c r="G16" s="838" t="s">
        <v>218</v>
      </c>
      <c r="H16" s="838" t="s">
        <v>218</v>
      </c>
      <c r="I16" s="838" t="s">
        <v>218</v>
      </c>
      <c r="J16" s="838" t="s">
        <v>218</v>
      </c>
      <c r="K16" s="716">
        <v>0.1</v>
      </c>
      <c r="L16" s="838" t="s">
        <v>218</v>
      </c>
      <c r="M16" s="838" t="s">
        <v>218</v>
      </c>
    </row>
    <row r="17" spans="1:13">
      <c r="A17" s="830" t="s">
        <v>2009</v>
      </c>
      <c r="B17" s="838" t="s">
        <v>218</v>
      </c>
      <c r="C17" s="838" t="s">
        <v>218</v>
      </c>
      <c r="D17" s="838" t="s">
        <v>218</v>
      </c>
      <c r="E17" s="838" t="s">
        <v>218</v>
      </c>
      <c r="F17" s="838" t="s">
        <v>218</v>
      </c>
      <c r="G17" s="838" t="s">
        <v>218</v>
      </c>
      <c r="H17" s="838" t="s">
        <v>218</v>
      </c>
      <c r="I17" s="838" t="s">
        <v>218</v>
      </c>
      <c r="J17" s="838" t="s">
        <v>218</v>
      </c>
      <c r="K17" s="838" t="s">
        <v>218</v>
      </c>
      <c r="L17" s="838" t="s">
        <v>218</v>
      </c>
      <c r="M17" s="838" t="s">
        <v>218</v>
      </c>
    </row>
    <row r="18" spans="1:13">
      <c r="A18" s="830" t="s">
        <v>2010</v>
      </c>
      <c r="B18" s="838" t="s">
        <v>218</v>
      </c>
      <c r="C18" s="838" t="s">
        <v>218</v>
      </c>
      <c r="D18" s="838" t="s">
        <v>218</v>
      </c>
      <c r="E18" s="838" t="s">
        <v>218</v>
      </c>
      <c r="F18" s="838" t="s">
        <v>218</v>
      </c>
      <c r="G18" s="838" t="s">
        <v>218</v>
      </c>
      <c r="H18" s="838" t="s">
        <v>218</v>
      </c>
      <c r="I18" s="838" t="s">
        <v>218</v>
      </c>
      <c r="J18" s="838" t="s">
        <v>218</v>
      </c>
      <c r="K18" s="838" t="s">
        <v>218</v>
      </c>
      <c r="L18" s="838" t="s">
        <v>218</v>
      </c>
      <c r="M18" s="838" t="s">
        <v>218</v>
      </c>
    </row>
    <row r="19" spans="1:13">
      <c r="A19" s="830" t="s">
        <v>2011</v>
      </c>
      <c r="B19" s="838" t="s">
        <v>218</v>
      </c>
      <c r="C19" s="838" t="s">
        <v>218</v>
      </c>
      <c r="D19" s="838" t="s">
        <v>218</v>
      </c>
      <c r="E19" s="716">
        <v>0.1</v>
      </c>
      <c r="F19" s="838" t="s">
        <v>218</v>
      </c>
      <c r="G19" s="838" t="s">
        <v>218</v>
      </c>
      <c r="H19" s="838" t="s">
        <v>218</v>
      </c>
      <c r="I19" s="838" t="s">
        <v>218</v>
      </c>
      <c r="J19" s="838" t="s">
        <v>218</v>
      </c>
      <c r="K19" s="838">
        <v>1</v>
      </c>
      <c r="L19" s="838" t="s">
        <v>218</v>
      </c>
      <c r="M19" s="838" t="s">
        <v>218</v>
      </c>
    </row>
    <row r="20" spans="1:13">
      <c r="A20" s="830" t="s">
        <v>2012</v>
      </c>
      <c r="B20" s="838" t="s">
        <v>218</v>
      </c>
      <c r="C20" s="838" t="s">
        <v>218</v>
      </c>
      <c r="D20" s="838">
        <v>1.9</v>
      </c>
      <c r="E20" s="716">
        <v>1.3</v>
      </c>
      <c r="F20" s="838" t="s">
        <v>218</v>
      </c>
      <c r="G20" s="838" t="s">
        <v>218</v>
      </c>
      <c r="H20" s="838" t="s">
        <v>218</v>
      </c>
      <c r="I20" s="838" t="s">
        <v>218</v>
      </c>
      <c r="J20" s="838">
        <v>6.4</v>
      </c>
      <c r="K20" s="838">
        <v>1.1000000000000001</v>
      </c>
      <c r="L20" s="838">
        <v>0.4</v>
      </c>
      <c r="M20" s="838" t="s">
        <v>218</v>
      </c>
    </row>
    <row r="21" spans="1:13">
      <c r="A21" s="830" t="s">
        <v>2013</v>
      </c>
      <c r="B21" s="838" t="s">
        <v>218</v>
      </c>
      <c r="C21" s="838" t="s">
        <v>218</v>
      </c>
      <c r="D21" s="838" t="s">
        <v>218</v>
      </c>
      <c r="E21" s="838" t="s">
        <v>218</v>
      </c>
      <c r="F21" s="838" t="s">
        <v>218</v>
      </c>
      <c r="G21" s="838" t="s">
        <v>218</v>
      </c>
      <c r="H21" s="838" t="s">
        <v>218</v>
      </c>
      <c r="I21" s="838" t="s">
        <v>218</v>
      </c>
      <c r="J21" s="838" t="s">
        <v>218</v>
      </c>
      <c r="K21" s="838" t="s">
        <v>218</v>
      </c>
      <c r="L21" s="838" t="s">
        <v>218</v>
      </c>
      <c r="M21" s="838" t="s">
        <v>218</v>
      </c>
    </row>
    <row r="22" spans="1:13">
      <c r="A22" s="830" t="s">
        <v>2014</v>
      </c>
      <c r="B22" s="838" t="s">
        <v>218</v>
      </c>
      <c r="C22" s="838" t="s">
        <v>218</v>
      </c>
      <c r="D22" s="838" t="s">
        <v>218</v>
      </c>
      <c r="E22" s="838" t="s">
        <v>218</v>
      </c>
      <c r="F22" s="838" t="s">
        <v>218</v>
      </c>
      <c r="G22" s="838" t="s">
        <v>218</v>
      </c>
      <c r="H22" s="838" t="s">
        <v>218</v>
      </c>
      <c r="I22" s="838" t="s">
        <v>218</v>
      </c>
      <c r="J22" s="716">
        <v>0.5</v>
      </c>
      <c r="K22" s="838" t="s">
        <v>218</v>
      </c>
      <c r="L22" s="716">
        <v>0.2</v>
      </c>
      <c r="M22" s="838" t="s">
        <v>218</v>
      </c>
    </row>
    <row r="23" spans="1:13">
      <c r="A23" s="830" t="s">
        <v>2015</v>
      </c>
      <c r="B23" s="838" t="s">
        <v>218</v>
      </c>
      <c r="C23" s="838" t="s">
        <v>218</v>
      </c>
      <c r="D23" s="838" t="s">
        <v>218</v>
      </c>
      <c r="E23" s="838" t="s">
        <v>218</v>
      </c>
      <c r="F23" s="838" t="s">
        <v>218</v>
      </c>
      <c r="G23" s="838" t="s">
        <v>218</v>
      </c>
      <c r="H23" s="838" t="s">
        <v>218</v>
      </c>
      <c r="I23" s="838" t="s">
        <v>218</v>
      </c>
      <c r="J23" s="838">
        <v>2.7</v>
      </c>
      <c r="K23" s="838" t="s">
        <v>218</v>
      </c>
      <c r="L23" s="838" t="s">
        <v>218</v>
      </c>
      <c r="M23" s="838" t="s">
        <v>218</v>
      </c>
    </row>
    <row r="24" spans="1:13">
      <c r="A24" s="830" t="s">
        <v>2016</v>
      </c>
      <c r="B24" s="838" t="s">
        <v>218</v>
      </c>
      <c r="C24" s="838" t="s">
        <v>218</v>
      </c>
      <c r="D24" s="838">
        <v>0.3</v>
      </c>
      <c r="E24" s="838" t="s">
        <v>218</v>
      </c>
      <c r="F24" s="838" t="s">
        <v>218</v>
      </c>
      <c r="G24" s="838" t="s">
        <v>218</v>
      </c>
      <c r="H24" s="838" t="s">
        <v>218</v>
      </c>
      <c r="I24" s="838" t="s">
        <v>218</v>
      </c>
      <c r="J24" s="838">
        <v>1.3</v>
      </c>
      <c r="K24" s="838">
        <v>0.5</v>
      </c>
      <c r="L24" s="838" t="s">
        <v>218</v>
      </c>
      <c r="M24" s="838" t="s">
        <v>218</v>
      </c>
    </row>
    <row r="25" spans="1:13">
      <c r="A25" s="830" t="s">
        <v>2017</v>
      </c>
      <c r="B25" s="838" t="s">
        <v>218</v>
      </c>
      <c r="C25" s="838" t="s">
        <v>218</v>
      </c>
      <c r="D25" s="838">
        <v>7.3</v>
      </c>
      <c r="E25" s="716">
        <v>1.5</v>
      </c>
      <c r="F25" s="716">
        <v>0.2</v>
      </c>
      <c r="G25" s="716">
        <v>0.4</v>
      </c>
      <c r="H25" s="838" t="s">
        <v>218</v>
      </c>
      <c r="I25" s="838" t="s">
        <v>218</v>
      </c>
      <c r="J25" s="716">
        <v>11.3</v>
      </c>
      <c r="K25" s="716">
        <v>3.8</v>
      </c>
      <c r="L25" s="838">
        <v>1.6</v>
      </c>
      <c r="M25" s="837">
        <v>0.6</v>
      </c>
    </row>
    <row r="26" spans="1:13">
      <c r="A26" s="830" t="s">
        <v>2018</v>
      </c>
      <c r="B26" s="716">
        <v>1.7</v>
      </c>
      <c r="C26" s="716">
        <v>0.6</v>
      </c>
      <c r="D26" s="716">
        <v>18.7</v>
      </c>
      <c r="E26" s="716">
        <v>2.8</v>
      </c>
      <c r="F26" s="716">
        <v>0.8</v>
      </c>
      <c r="G26" s="838" t="s">
        <v>218</v>
      </c>
      <c r="H26" s="716">
        <v>3.3</v>
      </c>
      <c r="I26" s="716">
        <v>0.8</v>
      </c>
      <c r="J26" s="716">
        <v>24.8</v>
      </c>
      <c r="K26" s="716">
        <v>5</v>
      </c>
      <c r="L26" s="716">
        <v>0.8</v>
      </c>
      <c r="M26" s="838" t="s">
        <v>218</v>
      </c>
    </row>
    <row r="27" spans="1:13">
      <c r="A27" s="830" t="s">
        <v>2019</v>
      </c>
      <c r="B27" s="838">
        <v>0.3</v>
      </c>
      <c r="C27" s="838" t="s">
        <v>218</v>
      </c>
      <c r="D27" s="838">
        <v>11.8</v>
      </c>
      <c r="E27" s="716">
        <v>0.6</v>
      </c>
      <c r="F27" s="716">
        <v>0.5</v>
      </c>
      <c r="G27" s="838" t="s">
        <v>218</v>
      </c>
      <c r="H27" s="716">
        <v>0.1</v>
      </c>
      <c r="I27" s="838" t="s">
        <v>218</v>
      </c>
      <c r="J27" s="716">
        <v>9.8000000000000007</v>
      </c>
      <c r="K27" s="716">
        <v>0.6</v>
      </c>
      <c r="L27" s="716">
        <v>0.2</v>
      </c>
      <c r="M27" s="838" t="s">
        <v>218</v>
      </c>
    </row>
    <row r="28" spans="1:13">
      <c r="A28" s="830" t="s">
        <v>2020</v>
      </c>
      <c r="B28" s="838">
        <v>0.6</v>
      </c>
      <c r="C28" s="838" t="s">
        <v>218</v>
      </c>
      <c r="D28" s="838">
        <v>7.6</v>
      </c>
      <c r="E28" s="716">
        <v>0.1</v>
      </c>
      <c r="F28" s="716">
        <v>1.3</v>
      </c>
      <c r="G28" s="838" t="s">
        <v>218</v>
      </c>
      <c r="H28" s="838" t="s">
        <v>218</v>
      </c>
      <c r="I28" s="716">
        <v>0.2</v>
      </c>
      <c r="J28" s="716">
        <v>2.5</v>
      </c>
      <c r="K28" s="716">
        <v>0.3</v>
      </c>
      <c r="L28" s="716">
        <v>0.3</v>
      </c>
      <c r="M28" s="838" t="s">
        <v>218</v>
      </c>
    </row>
    <row r="29" spans="1:13">
      <c r="A29" s="830" t="s">
        <v>2021</v>
      </c>
      <c r="B29" s="838" t="s">
        <v>218</v>
      </c>
      <c r="C29" s="838" t="s">
        <v>218</v>
      </c>
      <c r="D29" s="838" t="s">
        <v>218</v>
      </c>
      <c r="E29" s="838" t="s">
        <v>218</v>
      </c>
      <c r="F29" s="838" t="s">
        <v>218</v>
      </c>
      <c r="G29" s="838" t="s">
        <v>218</v>
      </c>
      <c r="H29" s="838" t="s">
        <v>218</v>
      </c>
      <c r="I29" s="838" t="s">
        <v>218</v>
      </c>
      <c r="J29" s="838" t="s">
        <v>218</v>
      </c>
      <c r="K29" s="838" t="s">
        <v>218</v>
      </c>
      <c r="L29" s="838" t="s">
        <v>218</v>
      </c>
      <c r="M29" s="838" t="s">
        <v>218</v>
      </c>
    </row>
    <row r="30" spans="1:13">
      <c r="A30" s="830" t="s">
        <v>2022</v>
      </c>
      <c r="B30" s="838" t="s">
        <v>218</v>
      </c>
      <c r="C30" s="838" t="s">
        <v>218</v>
      </c>
      <c r="D30" s="838">
        <v>3.3</v>
      </c>
      <c r="E30" s="838">
        <v>0.1</v>
      </c>
      <c r="F30" s="838" t="s">
        <v>218</v>
      </c>
      <c r="G30" s="838">
        <v>0.1</v>
      </c>
      <c r="H30" s="838" t="s">
        <v>218</v>
      </c>
      <c r="I30" s="838" t="s">
        <v>218</v>
      </c>
      <c r="J30" s="838">
        <v>0.4</v>
      </c>
      <c r="K30" s="838" t="s">
        <v>218</v>
      </c>
      <c r="L30" s="838" t="s">
        <v>218</v>
      </c>
      <c r="M30" s="838" t="s">
        <v>218</v>
      </c>
    </row>
    <row r="31" spans="1:13">
      <c r="A31" s="830" t="s">
        <v>2023</v>
      </c>
      <c r="B31" s="838">
        <v>0.2</v>
      </c>
      <c r="C31" s="838">
        <v>0.1</v>
      </c>
      <c r="D31" s="838">
        <v>3.9</v>
      </c>
      <c r="E31" s="716">
        <v>18.3</v>
      </c>
      <c r="F31" s="838" t="s">
        <v>218</v>
      </c>
      <c r="G31" s="838">
        <v>0.7</v>
      </c>
      <c r="H31" s="838" t="s">
        <v>218</v>
      </c>
      <c r="I31" s="838">
        <v>0.3</v>
      </c>
      <c r="J31" s="838">
        <v>3.7</v>
      </c>
      <c r="K31" s="838">
        <v>16.399999999999999</v>
      </c>
      <c r="L31" s="838" t="s">
        <v>218</v>
      </c>
      <c r="M31" s="837">
        <v>0.9</v>
      </c>
    </row>
    <row r="32" spans="1:13">
      <c r="A32" s="830" t="s">
        <v>2024</v>
      </c>
      <c r="B32" s="838" t="s">
        <v>218</v>
      </c>
      <c r="C32" s="838" t="s">
        <v>218</v>
      </c>
      <c r="D32" s="838">
        <v>3.4</v>
      </c>
      <c r="E32" s="716">
        <v>2.2999999999999998</v>
      </c>
      <c r="F32" s="716">
        <v>0.5</v>
      </c>
      <c r="G32" s="716">
        <v>0.1</v>
      </c>
      <c r="H32" s="838" t="s">
        <v>218</v>
      </c>
      <c r="I32" s="838" t="s">
        <v>218</v>
      </c>
      <c r="J32" s="716">
        <v>2.2999999999999998</v>
      </c>
      <c r="K32" s="716">
        <v>0.5</v>
      </c>
      <c r="L32" s="716">
        <v>0.5</v>
      </c>
      <c r="M32" s="838" t="s">
        <v>218</v>
      </c>
    </row>
    <row r="33" spans="1:13">
      <c r="A33" s="830" t="s">
        <v>2025</v>
      </c>
      <c r="B33" s="716">
        <v>0.6</v>
      </c>
      <c r="C33" s="716">
        <v>1.3</v>
      </c>
      <c r="D33" s="716">
        <v>11.6</v>
      </c>
      <c r="E33" s="716">
        <v>19.899999999999999</v>
      </c>
      <c r="F33" s="716">
        <v>1.8</v>
      </c>
      <c r="G33" s="716">
        <v>3.8</v>
      </c>
      <c r="H33" s="716">
        <v>0.3</v>
      </c>
      <c r="I33" s="716">
        <v>4.5999999999999996</v>
      </c>
      <c r="J33" s="716">
        <v>11.9</v>
      </c>
      <c r="K33" s="716">
        <v>33.5</v>
      </c>
      <c r="L33" s="716">
        <v>1.2</v>
      </c>
      <c r="M33" s="837">
        <v>7.3</v>
      </c>
    </row>
    <row r="34" spans="1:13">
      <c r="A34" s="830" t="s">
        <v>2026</v>
      </c>
      <c r="B34" s="838" t="s">
        <v>218</v>
      </c>
      <c r="C34" s="838" t="s">
        <v>218</v>
      </c>
      <c r="D34" s="838">
        <v>0.5</v>
      </c>
      <c r="E34" s="716">
        <v>4.8</v>
      </c>
      <c r="F34" s="838" t="s">
        <v>218</v>
      </c>
      <c r="G34" s="838">
        <v>1</v>
      </c>
      <c r="H34" s="838" t="s">
        <v>218</v>
      </c>
      <c r="I34" s="838" t="s">
        <v>218</v>
      </c>
      <c r="J34" s="838">
        <v>2.5</v>
      </c>
      <c r="K34" s="838">
        <v>8.4</v>
      </c>
      <c r="L34" s="838" t="s">
        <v>218</v>
      </c>
      <c r="M34" s="837">
        <v>2.7</v>
      </c>
    </row>
    <row r="35" spans="1:13">
      <c r="A35" s="830" t="s">
        <v>2027</v>
      </c>
      <c r="B35" s="838" t="s">
        <v>218</v>
      </c>
      <c r="C35" s="838" t="s">
        <v>218</v>
      </c>
      <c r="D35" s="838">
        <v>0.2</v>
      </c>
      <c r="E35" s="838" t="s">
        <v>218</v>
      </c>
      <c r="F35" s="838" t="s">
        <v>218</v>
      </c>
      <c r="G35" s="838" t="s">
        <v>218</v>
      </c>
      <c r="H35" s="838" t="s">
        <v>218</v>
      </c>
      <c r="I35" s="838" t="s">
        <v>218</v>
      </c>
      <c r="J35" s="838" t="s">
        <v>218</v>
      </c>
      <c r="K35" s="838" t="s">
        <v>218</v>
      </c>
      <c r="L35" s="838" t="s">
        <v>218</v>
      </c>
      <c r="M35" s="838" t="s">
        <v>218</v>
      </c>
    </row>
    <row r="36" spans="1:13">
      <c r="A36" s="830" t="s">
        <v>2028</v>
      </c>
      <c r="B36" s="716">
        <v>0.1</v>
      </c>
      <c r="C36" s="716">
        <v>0.3</v>
      </c>
      <c r="D36" s="716">
        <v>3.9</v>
      </c>
      <c r="E36" s="716">
        <v>9</v>
      </c>
      <c r="F36" s="716">
        <v>0.8</v>
      </c>
      <c r="G36" s="716">
        <v>4.5</v>
      </c>
      <c r="H36" s="716">
        <v>0.2</v>
      </c>
      <c r="I36" s="716">
        <v>0.2</v>
      </c>
      <c r="J36" s="716">
        <v>5.0999999999999996</v>
      </c>
      <c r="K36" s="716">
        <v>14</v>
      </c>
      <c r="L36" s="716">
        <v>0.4</v>
      </c>
      <c r="M36" s="837">
        <v>1.8</v>
      </c>
    </row>
    <row r="37" spans="1:13">
      <c r="A37" s="830" t="s">
        <v>2029</v>
      </c>
      <c r="B37" s="838" t="s">
        <v>218</v>
      </c>
      <c r="C37" s="838" t="s">
        <v>218</v>
      </c>
      <c r="D37" s="716">
        <v>1</v>
      </c>
      <c r="E37" s="716">
        <v>6.6</v>
      </c>
      <c r="F37" s="838" t="s">
        <v>218</v>
      </c>
      <c r="G37" s="838">
        <v>1</v>
      </c>
      <c r="H37" s="838" t="s">
        <v>218</v>
      </c>
      <c r="I37" s="838">
        <v>0.8</v>
      </c>
      <c r="J37" s="838">
        <v>1.3</v>
      </c>
      <c r="K37" s="838">
        <v>5.8</v>
      </c>
      <c r="L37" s="838">
        <v>0.9</v>
      </c>
      <c r="M37" s="837">
        <v>1.6</v>
      </c>
    </row>
    <row r="38" spans="1:13">
      <c r="A38" s="830" t="s">
        <v>2030</v>
      </c>
      <c r="B38" s="838" t="s">
        <v>218</v>
      </c>
      <c r="C38" s="716">
        <v>1.8</v>
      </c>
      <c r="D38" s="716">
        <v>2.2999999999999998</v>
      </c>
      <c r="E38" s="716">
        <v>5.4</v>
      </c>
      <c r="F38" s="716">
        <v>0.5</v>
      </c>
      <c r="G38" s="716">
        <v>0.8</v>
      </c>
      <c r="H38" s="838" t="s">
        <v>218</v>
      </c>
      <c r="I38" s="716">
        <v>0.3</v>
      </c>
      <c r="J38" s="716">
        <v>2.7</v>
      </c>
      <c r="K38" s="716">
        <v>9.8000000000000007</v>
      </c>
      <c r="L38" s="716">
        <v>1.3</v>
      </c>
      <c r="M38" s="837">
        <v>1.4</v>
      </c>
    </row>
    <row r="39" spans="1:13">
      <c r="A39" s="830" t="s">
        <v>2031</v>
      </c>
      <c r="B39" s="838" t="s">
        <v>218</v>
      </c>
      <c r="C39" s="838" t="s">
        <v>218</v>
      </c>
      <c r="D39" s="838">
        <v>1.1000000000000001</v>
      </c>
      <c r="E39" s="716">
        <v>0.3</v>
      </c>
      <c r="F39" s="716">
        <v>0.1</v>
      </c>
      <c r="G39" s="838" t="s">
        <v>218</v>
      </c>
      <c r="H39" s="838" t="s">
        <v>218</v>
      </c>
      <c r="I39" s="716">
        <v>0.1</v>
      </c>
      <c r="J39" s="716">
        <v>1.7</v>
      </c>
      <c r="K39" s="716">
        <v>1.6</v>
      </c>
      <c r="L39" s="716">
        <v>0.4</v>
      </c>
      <c r="M39" s="837">
        <v>0.3</v>
      </c>
    </row>
    <row r="40" spans="1:13">
      <c r="A40" s="830" t="s">
        <v>2032</v>
      </c>
      <c r="B40" s="838">
        <v>0.2</v>
      </c>
      <c r="C40" s="838" t="s">
        <v>218</v>
      </c>
      <c r="D40" s="838">
        <v>1.1000000000000001</v>
      </c>
      <c r="E40" s="838">
        <v>0.4</v>
      </c>
      <c r="F40" s="838" t="s">
        <v>218</v>
      </c>
      <c r="G40" s="838" t="s">
        <v>218</v>
      </c>
      <c r="H40" s="838" t="s">
        <v>218</v>
      </c>
      <c r="I40" s="838" t="s">
        <v>218</v>
      </c>
      <c r="J40" s="838">
        <v>0.5</v>
      </c>
      <c r="K40" s="838">
        <v>0.4</v>
      </c>
      <c r="L40" s="838">
        <v>0.3</v>
      </c>
      <c r="M40" s="838" t="s">
        <v>218</v>
      </c>
    </row>
    <row r="41" spans="1:13">
      <c r="A41" s="830" t="s">
        <v>2033</v>
      </c>
      <c r="B41" s="838" t="s">
        <v>218</v>
      </c>
      <c r="C41" s="838" t="s">
        <v>218</v>
      </c>
      <c r="D41" s="838">
        <v>0.3</v>
      </c>
      <c r="E41" s="716">
        <v>1</v>
      </c>
      <c r="F41" s="838" t="s">
        <v>218</v>
      </c>
      <c r="G41" s="838" t="s">
        <v>218</v>
      </c>
      <c r="H41" s="838" t="s">
        <v>218</v>
      </c>
      <c r="I41" s="838" t="s">
        <v>218</v>
      </c>
      <c r="J41" s="838">
        <v>0.3</v>
      </c>
      <c r="K41" s="838">
        <v>1.1000000000000001</v>
      </c>
      <c r="L41" s="838" t="s">
        <v>218</v>
      </c>
      <c r="M41" s="838" t="s">
        <v>218</v>
      </c>
    </row>
    <row r="42" spans="1:13">
      <c r="A42" s="830" t="s">
        <v>2034</v>
      </c>
      <c r="B42" s="838" t="s">
        <v>218</v>
      </c>
      <c r="C42" s="838" t="s">
        <v>218</v>
      </c>
      <c r="D42" s="838" t="s">
        <v>218</v>
      </c>
      <c r="E42" s="716">
        <v>1</v>
      </c>
      <c r="F42" s="838" t="s">
        <v>218</v>
      </c>
      <c r="G42" s="838" t="s">
        <v>218</v>
      </c>
      <c r="H42" s="838" t="s">
        <v>218</v>
      </c>
      <c r="I42" s="838" t="s">
        <v>218</v>
      </c>
      <c r="J42" s="838" t="s">
        <v>218</v>
      </c>
      <c r="K42" s="838">
        <v>0.1</v>
      </c>
      <c r="L42" s="838" t="s">
        <v>218</v>
      </c>
      <c r="M42" s="838" t="s">
        <v>218</v>
      </c>
    </row>
    <row r="43" spans="1:13">
      <c r="A43" s="830" t="s">
        <v>2035</v>
      </c>
      <c r="B43" s="838" t="s">
        <v>218</v>
      </c>
      <c r="C43" s="838" t="s">
        <v>218</v>
      </c>
      <c r="D43" s="838">
        <v>0.3</v>
      </c>
      <c r="E43" s="838" t="s">
        <v>218</v>
      </c>
      <c r="F43" s="838" t="s">
        <v>218</v>
      </c>
      <c r="G43" s="838" t="s">
        <v>218</v>
      </c>
      <c r="H43" s="838" t="s">
        <v>218</v>
      </c>
      <c r="I43" s="838" t="s">
        <v>218</v>
      </c>
      <c r="J43" s="838" t="s">
        <v>218</v>
      </c>
      <c r="K43" s="838" t="s">
        <v>218</v>
      </c>
      <c r="L43" s="838" t="s">
        <v>218</v>
      </c>
      <c r="M43" s="838" t="s">
        <v>218</v>
      </c>
    </row>
    <row r="44" spans="1:13">
      <c r="A44" s="830" t="s">
        <v>2036</v>
      </c>
      <c r="B44" s="838" t="s">
        <v>218</v>
      </c>
      <c r="C44" s="838" t="s">
        <v>218</v>
      </c>
      <c r="D44" s="838">
        <v>10.8</v>
      </c>
      <c r="E44" s="716">
        <v>19.3</v>
      </c>
      <c r="F44" s="838">
        <v>1.3</v>
      </c>
      <c r="G44" s="838">
        <v>1.9</v>
      </c>
      <c r="H44" s="838" t="s">
        <v>218</v>
      </c>
      <c r="I44" s="838" t="s">
        <v>218</v>
      </c>
      <c r="J44" s="838">
        <v>1.1000000000000001</v>
      </c>
      <c r="K44" s="838">
        <v>4.9000000000000004</v>
      </c>
      <c r="L44" s="838" t="s">
        <v>218</v>
      </c>
      <c r="M44" s="837">
        <v>1.3</v>
      </c>
    </row>
    <row r="45" spans="1:13">
      <c r="A45" s="715" t="s">
        <v>2037</v>
      </c>
      <c r="B45" s="839">
        <v>1.5</v>
      </c>
      <c r="C45" s="839">
        <v>1.1000000000000001</v>
      </c>
      <c r="D45" s="839">
        <v>4.4000000000000004</v>
      </c>
      <c r="E45" s="837">
        <v>8.9</v>
      </c>
      <c r="F45" s="837">
        <v>0.8</v>
      </c>
      <c r="G45" s="837">
        <v>0.4</v>
      </c>
      <c r="H45" s="837">
        <v>2.8</v>
      </c>
      <c r="I45" s="837">
        <v>2.2999999999999998</v>
      </c>
      <c r="J45" s="837">
        <v>1.3</v>
      </c>
      <c r="K45" s="837">
        <v>6.4</v>
      </c>
      <c r="L45" s="838" t="s">
        <v>218</v>
      </c>
      <c r="M45" s="838" t="s">
        <v>218</v>
      </c>
    </row>
    <row r="46" spans="1:13" ht="14.45" customHeight="1">
      <c r="A46" s="1267" t="s">
        <v>2038</v>
      </c>
      <c r="B46" s="1267"/>
      <c r="C46" s="1267"/>
      <c r="D46" s="1267"/>
      <c r="E46" s="1267"/>
      <c r="F46" s="1267"/>
      <c r="G46" s="1267"/>
      <c r="H46" s="819"/>
      <c r="I46" s="819"/>
      <c r="J46" s="819"/>
      <c r="K46" s="820"/>
      <c r="L46" s="819"/>
      <c r="M46" s="819"/>
    </row>
    <row r="47" spans="1:13" ht="21" customHeight="1">
      <c r="A47" s="1267"/>
      <c r="B47" s="1267"/>
      <c r="C47" s="1267"/>
      <c r="D47" s="1267"/>
      <c r="E47" s="1267"/>
      <c r="F47" s="1267"/>
      <c r="G47" s="1267"/>
      <c r="H47" s="819"/>
      <c r="I47" s="819"/>
      <c r="J47" s="819"/>
      <c r="K47" s="819"/>
      <c r="L47" s="819"/>
      <c r="M47" s="819"/>
    </row>
    <row r="48" spans="1:13" ht="48.6" customHeight="1">
      <c r="A48" s="1268" t="s">
        <v>2039</v>
      </c>
      <c r="B48" s="1268"/>
      <c r="C48" s="1268"/>
      <c r="D48" s="1268"/>
      <c r="E48" s="1268"/>
      <c r="F48" s="1268"/>
      <c r="G48" s="1268"/>
      <c r="H48" s="819"/>
      <c r="I48" s="819"/>
      <c r="J48" s="819"/>
      <c r="K48" s="819"/>
      <c r="L48" s="819"/>
      <c r="M48" s="819"/>
    </row>
    <row r="49" spans="1:13">
      <c r="A49" s="817" t="s">
        <v>1992</v>
      </c>
      <c r="H49" s="819"/>
      <c r="I49" s="819"/>
      <c r="J49" s="819"/>
      <c r="K49" s="819"/>
      <c r="L49" s="819"/>
      <c r="M49" s="819"/>
    </row>
  </sheetData>
  <mergeCells count="12">
    <mergeCell ref="A48:G48"/>
    <mergeCell ref="A46:G47"/>
    <mergeCell ref="B2:M2"/>
    <mergeCell ref="A1:M1"/>
    <mergeCell ref="B3:G3"/>
    <mergeCell ref="H3:M3"/>
    <mergeCell ref="B4:C4"/>
    <mergeCell ref="D4:E4"/>
    <mergeCell ref="F4:G4"/>
    <mergeCell ref="H4:I4"/>
    <mergeCell ref="J4:K4"/>
    <mergeCell ref="L4:M4"/>
  </mergeCells>
  <pageMargins left="0.70866141732283472" right="0.70866141732283472" top="0.78740157480314965" bottom="0.32" header="0.31496062992125984" footer="0.31496062992125984"/>
  <pageSetup paperSize="8" orientation="landscape" horizontalDpi="300" verticalDpi="0" copies="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J1"/>
    </sheetView>
  </sheetViews>
  <sheetFormatPr baseColWidth="10" defaultRowHeight="14.25"/>
  <cols>
    <col min="1" max="1" width="33.625" bestFit="1" customWidth="1"/>
    <col min="2" max="5" width="10.375"/>
  </cols>
  <sheetData>
    <row r="1" spans="1:10" ht="27.6" customHeight="1">
      <c r="A1" s="1273" t="s">
        <v>2041</v>
      </c>
      <c r="B1" s="1273"/>
      <c r="C1" s="1273"/>
      <c r="D1" s="1273"/>
      <c r="E1" s="1273"/>
      <c r="F1" s="956"/>
      <c r="G1" s="956"/>
      <c r="H1" s="956"/>
      <c r="I1" s="956"/>
      <c r="J1" s="956"/>
    </row>
    <row r="2" spans="1:10">
      <c r="A2" s="849"/>
      <c r="B2" s="1272">
        <v>2011</v>
      </c>
      <c r="C2" s="1272"/>
      <c r="D2" s="1272">
        <v>2012</v>
      </c>
      <c r="E2" s="1272"/>
    </row>
    <row r="3" spans="1:10">
      <c r="A3" s="849"/>
      <c r="B3" s="1272"/>
      <c r="C3" s="1272"/>
      <c r="D3" s="1272"/>
      <c r="E3" s="1272"/>
    </row>
    <row r="4" spans="1:10">
      <c r="A4" s="853" t="s">
        <v>1994</v>
      </c>
      <c r="B4" s="1274" t="s">
        <v>1995</v>
      </c>
      <c r="C4" s="1274"/>
      <c r="D4" s="1274" t="s">
        <v>1995</v>
      </c>
      <c r="E4" s="1274"/>
    </row>
    <row r="5" spans="1:10">
      <c r="A5" s="853"/>
      <c r="B5" s="847" t="s">
        <v>1937</v>
      </c>
      <c r="C5" s="847" t="s">
        <v>1936</v>
      </c>
      <c r="D5" s="847" t="s">
        <v>1937</v>
      </c>
      <c r="E5" s="847" t="s">
        <v>1936</v>
      </c>
    </row>
    <row r="6" spans="1:10">
      <c r="A6" s="845" t="s">
        <v>17</v>
      </c>
      <c r="B6" s="855">
        <v>29</v>
      </c>
      <c r="C6" s="855">
        <v>15</v>
      </c>
      <c r="D6" s="855">
        <v>13</v>
      </c>
      <c r="E6" s="855">
        <v>21</v>
      </c>
    </row>
    <row r="7" spans="1:10">
      <c r="A7" s="845" t="s">
        <v>1998</v>
      </c>
      <c r="B7" s="885" t="s">
        <v>218</v>
      </c>
      <c r="C7" s="885" t="s">
        <v>218</v>
      </c>
      <c r="D7" s="885" t="s">
        <v>218</v>
      </c>
      <c r="E7" s="885" t="s">
        <v>218</v>
      </c>
    </row>
    <row r="8" spans="1:10">
      <c r="A8" s="845" t="s">
        <v>1999</v>
      </c>
      <c r="B8" s="885" t="s">
        <v>218</v>
      </c>
      <c r="C8" s="885" t="s">
        <v>218</v>
      </c>
      <c r="D8" s="885" t="s">
        <v>218</v>
      </c>
      <c r="E8" s="885" t="s">
        <v>218</v>
      </c>
    </row>
    <row r="9" spans="1:10">
      <c r="A9" s="845" t="s">
        <v>2000</v>
      </c>
      <c r="B9" s="885" t="s">
        <v>218</v>
      </c>
      <c r="C9" s="885" t="s">
        <v>218</v>
      </c>
      <c r="D9" s="885" t="s">
        <v>218</v>
      </c>
      <c r="E9" s="885" t="s">
        <v>218</v>
      </c>
    </row>
    <row r="10" spans="1:10">
      <c r="A10" s="845" t="s">
        <v>2002</v>
      </c>
      <c r="B10" s="885" t="s">
        <v>218</v>
      </c>
      <c r="C10" s="885" t="s">
        <v>218</v>
      </c>
      <c r="D10" s="885" t="s">
        <v>218</v>
      </c>
      <c r="E10" s="885" t="s">
        <v>218</v>
      </c>
    </row>
    <row r="11" spans="1:10">
      <c r="A11" s="845" t="s">
        <v>2003</v>
      </c>
      <c r="B11" s="885" t="s">
        <v>218</v>
      </c>
      <c r="C11" s="885" t="s">
        <v>218</v>
      </c>
      <c r="D11" s="885" t="s">
        <v>218</v>
      </c>
      <c r="E11" s="885" t="s">
        <v>218</v>
      </c>
    </row>
    <row r="12" spans="1:10">
      <c r="A12" s="845" t="s">
        <v>2004</v>
      </c>
      <c r="B12" s="885" t="s">
        <v>218</v>
      </c>
      <c r="C12" s="885" t="s">
        <v>218</v>
      </c>
      <c r="D12" s="885" t="s">
        <v>218</v>
      </c>
      <c r="E12" s="885" t="s">
        <v>218</v>
      </c>
    </row>
    <row r="13" spans="1:10">
      <c r="A13" s="845" t="s">
        <v>2005</v>
      </c>
      <c r="B13" s="855" t="s">
        <v>2001</v>
      </c>
      <c r="C13" s="885" t="s">
        <v>218</v>
      </c>
      <c r="D13" s="885" t="s">
        <v>218</v>
      </c>
      <c r="E13" s="885" t="s">
        <v>218</v>
      </c>
    </row>
    <row r="14" spans="1:10">
      <c r="A14" s="845" t="s">
        <v>2006</v>
      </c>
      <c r="B14" s="855" t="s">
        <v>2001</v>
      </c>
      <c r="C14" s="885" t="s">
        <v>218</v>
      </c>
      <c r="D14" s="885" t="s">
        <v>218</v>
      </c>
      <c r="E14" s="885" t="s">
        <v>218</v>
      </c>
    </row>
    <row r="15" spans="1:10">
      <c r="A15" s="845" t="s">
        <v>2007</v>
      </c>
      <c r="B15" s="885" t="s">
        <v>218</v>
      </c>
      <c r="C15" s="885" t="s">
        <v>218</v>
      </c>
      <c r="D15" s="855" t="s">
        <v>2001</v>
      </c>
      <c r="E15" s="885" t="s">
        <v>218</v>
      </c>
    </row>
    <row r="16" spans="1:10">
      <c r="A16" s="845" t="s">
        <v>2008</v>
      </c>
      <c r="B16" s="885" t="s">
        <v>218</v>
      </c>
      <c r="C16" s="885" t="s">
        <v>218</v>
      </c>
      <c r="D16" s="885" t="s">
        <v>218</v>
      </c>
      <c r="E16" s="885" t="s">
        <v>218</v>
      </c>
    </row>
    <row r="17" spans="1:5">
      <c r="A17" s="845" t="s">
        <v>2009</v>
      </c>
      <c r="B17" s="885" t="s">
        <v>218</v>
      </c>
      <c r="C17" s="885" t="s">
        <v>218</v>
      </c>
      <c r="D17" s="885" t="s">
        <v>218</v>
      </c>
      <c r="E17" s="885" t="s">
        <v>218</v>
      </c>
    </row>
    <row r="18" spans="1:5">
      <c r="A18" s="845" t="s">
        <v>2010</v>
      </c>
      <c r="B18" s="885" t="s">
        <v>218</v>
      </c>
      <c r="C18" s="885" t="s">
        <v>218</v>
      </c>
      <c r="D18" s="885" t="s">
        <v>218</v>
      </c>
      <c r="E18" s="885" t="s">
        <v>218</v>
      </c>
    </row>
    <row r="19" spans="1:5">
      <c r="A19" s="845" t="s">
        <v>2011</v>
      </c>
      <c r="B19" s="885" t="s">
        <v>218</v>
      </c>
      <c r="C19" s="885" t="s">
        <v>218</v>
      </c>
      <c r="D19" s="885" t="s">
        <v>218</v>
      </c>
      <c r="E19" s="885" t="s">
        <v>218</v>
      </c>
    </row>
    <row r="20" spans="1:5">
      <c r="A20" s="845" t="s">
        <v>2012</v>
      </c>
      <c r="B20" s="885" t="s">
        <v>218</v>
      </c>
      <c r="C20" s="885" t="s">
        <v>218</v>
      </c>
      <c r="D20" s="885" t="s">
        <v>218</v>
      </c>
      <c r="E20" s="885" t="s">
        <v>218</v>
      </c>
    </row>
    <row r="21" spans="1:5">
      <c r="A21" s="845" t="s">
        <v>2013</v>
      </c>
      <c r="B21" s="885" t="s">
        <v>218</v>
      </c>
      <c r="C21" s="885" t="s">
        <v>218</v>
      </c>
      <c r="D21" s="885" t="s">
        <v>218</v>
      </c>
      <c r="E21" s="885" t="s">
        <v>218</v>
      </c>
    </row>
    <row r="22" spans="1:5">
      <c r="A22" s="845" t="s">
        <v>2014</v>
      </c>
      <c r="B22" s="885" t="s">
        <v>218</v>
      </c>
      <c r="C22" s="885" t="s">
        <v>218</v>
      </c>
      <c r="D22" s="885" t="s">
        <v>218</v>
      </c>
      <c r="E22" s="885" t="s">
        <v>218</v>
      </c>
    </row>
    <row r="23" spans="1:5">
      <c r="A23" s="845" t="s">
        <v>2015</v>
      </c>
      <c r="B23" s="885" t="s">
        <v>218</v>
      </c>
      <c r="C23" s="885" t="s">
        <v>218</v>
      </c>
      <c r="D23" s="885" t="s">
        <v>218</v>
      </c>
      <c r="E23" s="885" t="s">
        <v>218</v>
      </c>
    </row>
    <row r="24" spans="1:5">
      <c r="A24" s="845" t="s">
        <v>2016</v>
      </c>
      <c r="B24" s="885" t="s">
        <v>218</v>
      </c>
      <c r="C24" s="885" t="s">
        <v>218</v>
      </c>
      <c r="D24" s="885" t="s">
        <v>218</v>
      </c>
      <c r="E24" s="885" t="s">
        <v>218</v>
      </c>
    </row>
    <row r="25" spans="1:5">
      <c r="A25" s="845" t="s">
        <v>2017</v>
      </c>
      <c r="B25" s="885" t="s">
        <v>218</v>
      </c>
      <c r="C25" s="885" t="s">
        <v>218</v>
      </c>
      <c r="D25" s="885" t="s">
        <v>218</v>
      </c>
      <c r="E25" s="885" t="s">
        <v>218</v>
      </c>
    </row>
    <row r="26" spans="1:5">
      <c r="A26" s="845" t="s">
        <v>2018</v>
      </c>
      <c r="B26" s="855">
        <v>4</v>
      </c>
      <c r="C26" s="855" t="s">
        <v>2001</v>
      </c>
      <c r="D26" s="855">
        <v>7</v>
      </c>
      <c r="E26" s="855" t="s">
        <v>2001</v>
      </c>
    </row>
    <row r="27" spans="1:5">
      <c r="A27" s="845" t="s">
        <v>2019</v>
      </c>
      <c r="B27" s="855">
        <v>12</v>
      </c>
      <c r="C27" s="885" t="s">
        <v>218</v>
      </c>
      <c r="D27" s="855" t="s">
        <v>2001</v>
      </c>
      <c r="E27" s="885" t="s">
        <v>218</v>
      </c>
    </row>
    <row r="28" spans="1:5">
      <c r="A28" s="845" t="s">
        <v>2020</v>
      </c>
      <c r="B28" s="855" t="s">
        <v>2001</v>
      </c>
      <c r="C28" s="885" t="s">
        <v>218</v>
      </c>
      <c r="D28" s="885" t="s">
        <v>218</v>
      </c>
      <c r="E28" s="855" t="s">
        <v>2001</v>
      </c>
    </row>
    <row r="29" spans="1:5">
      <c r="A29" s="845" t="s">
        <v>2021</v>
      </c>
      <c r="B29" s="885" t="s">
        <v>218</v>
      </c>
      <c r="C29" s="885" t="s">
        <v>218</v>
      </c>
      <c r="D29" s="885" t="s">
        <v>218</v>
      </c>
      <c r="E29" s="885" t="s">
        <v>218</v>
      </c>
    </row>
    <row r="30" spans="1:5">
      <c r="A30" s="845" t="s">
        <v>2022</v>
      </c>
      <c r="B30" s="885" t="s">
        <v>218</v>
      </c>
      <c r="C30" s="885" t="s">
        <v>218</v>
      </c>
      <c r="D30" s="885" t="s">
        <v>218</v>
      </c>
      <c r="E30" s="885" t="s">
        <v>218</v>
      </c>
    </row>
    <row r="31" spans="1:5">
      <c r="A31" s="845" t="s">
        <v>2023</v>
      </c>
      <c r="B31" s="885" t="s">
        <v>218</v>
      </c>
      <c r="C31" s="885" t="s">
        <v>218</v>
      </c>
      <c r="D31" s="885" t="s">
        <v>218</v>
      </c>
      <c r="E31" s="855" t="s">
        <v>2001</v>
      </c>
    </row>
    <row r="32" spans="1:5">
      <c r="A32" s="845" t="s">
        <v>2024</v>
      </c>
      <c r="B32" s="885" t="s">
        <v>218</v>
      </c>
      <c r="C32" s="885" t="s">
        <v>218</v>
      </c>
      <c r="D32" s="885" t="s">
        <v>218</v>
      </c>
      <c r="E32" s="885" t="s">
        <v>218</v>
      </c>
    </row>
    <row r="33" spans="1:5">
      <c r="A33" s="845" t="s">
        <v>2025</v>
      </c>
      <c r="B33" s="855" t="s">
        <v>2001</v>
      </c>
      <c r="C33" s="855" t="s">
        <v>2001</v>
      </c>
      <c r="D33" s="855" t="s">
        <v>2001</v>
      </c>
      <c r="E33" s="855">
        <v>12</v>
      </c>
    </row>
    <row r="34" spans="1:5">
      <c r="A34" s="845" t="s">
        <v>2026</v>
      </c>
      <c r="B34" s="885" t="s">
        <v>218</v>
      </c>
      <c r="C34" s="885" t="s">
        <v>218</v>
      </c>
      <c r="D34" s="885" t="s">
        <v>218</v>
      </c>
      <c r="E34" s="885" t="s">
        <v>218</v>
      </c>
    </row>
    <row r="35" spans="1:5">
      <c r="A35" s="845" t="s">
        <v>2027</v>
      </c>
      <c r="B35" s="885" t="s">
        <v>218</v>
      </c>
      <c r="C35" s="885" t="s">
        <v>218</v>
      </c>
      <c r="D35" s="885" t="s">
        <v>218</v>
      </c>
      <c r="E35" s="885" t="s">
        <v>218</v>
      </c>
    </row>
    <row r="36" spans="1:5">
      <c r="A36" s="845" t="s">
        <v>2028</v>
      </c>
      <c r="B36" s="855" t="s">
        <v>2001</v>
      </c>
      <c r="C36" s="855">
        <v>4</v>
      </c>
      <c r="D36" s="855" t="s">
        <v>2001</v>
      </c>
      <c r="E36" s="855" t="s">
        <v>2001</v>
      </c>
    </row>
    <row r="37" spans="1:5">
      <c r="A37" s="845" t="s">
        <v>2029</v>
      </c>
      <c r="B37" s="885" t="s">
        <v>218</v>
      </c>
      <c r="C37" s="855" t="s">
        <v>2001</v>
      </c>
      <c r="D37" s="885" t="s">
        <v>218</v>
      </c>
      <c r="E37" s="855" t="s">
        <v>2001</v>
      </c>
    </row>
    <row r="38" spans="1:5">
      <c r="A38" s="845" t="s">
        <v>2030</v>
      </c>
      <c r="B38" s="885" t="s">
        <v>218</v>
      </c>
      <c r="C38" s="855" t="s">
        <v>2001</v>
      </c>
      <c r="D38" s="885" t="s">
        <v>218</v>
      </c>
      <c r="E38" s="855" t="s">
        <v>2001</v>
      </c>
    </row>
    <row r="39" spans="1:5">
      <c r="A39" s="845" t="s">
        <v>2031</v>
      </c>
      <c r="B39" s="885" t="s">
        <v>218</v>
      </c>
      <c r="C39" s="885" t="s">
        <v>218</v>
      </c>
      <c r="D39" s="885" t="s">
        <v>218</v>
      </c>
      <c r="E39" s="855" t="s">
        <v>2001</v>
      </c>
    </row>
    <row r="40" spans="1:5">
      <c r="A40" s="845" t="s">
        <v>2032</v>
      </c>
      <c r="B40" s="855" t="s">
        <v>2001</v>
      </c>
      <c r="C40" s="885" t="s">
        <v>218</v>
      </c>
      <c r="D40" s="885" t="s">
        <v>218</v>
      </c>
      <c r="E40" s="885" t="s">
        <v>218</v>
      </c>
    </row>
    <row r="41" spans="1:5">
      <c r="A41" s="845" t="s">
        <v>2033</v>
      </c>
      <c r="B41" s="885" t="s">
        <v>218</v>
      </c>
      <c r="C41" s="885" t="s">
        <v>218</v>
      </c>
      <c r="D41" s="885" t="s">
        <v>218</v>
      </c>
      <c r="E41" s="885" t="s">
        <v>218</v>
      </c>
    </row>
    <row r="42" spans="1:5">
      <c r="A42" s="845" t="s">
        <v>2034</v>
      </c>
      <c r="B42" s="885" t="s">
        <v>218</v>
      </c>
      <c r="C42" s="885" t="s">
        <v>218</v>
      </c>
      <c r="D42" s="885" t="s">
        <v>218</v>
      </c>
      <c r="E42" s="885" t="s">
        <v>218</v>
      </c>
    </row>
    <row r="43" spans="1:5">
      <c r="A43" s="845" t="s">
        <v>2035</v>
      </c>
      <c r="B43" s="885" t="s">
        <v>218</v>
      </c>
      <c r="C43" s="885" t="s">
        <v>218</v>
      </c>
      <c r="D43" s="885" t="s">
        <v>218</v>
      </c>
      <c r="E43" s="885" t="s">
        <v>218</v>
      </c>
    </row>
    <row r="44" spans="1:5">
      <c r="A44" s="845" t="s">
        <v>2036</v>
      </c>
      <c r="B44" s="885" t="s">
        <v>218</v>
      </c>
      <c r="C44" s="885" t="s">
        <v>218</v>
      </c>
      <c r="D44" s="885" t="s">
        <v>218</v>
      </c>
      <c r="E44" s="885" t="s">
        <v>218</v>
      </c>
    </row>
    <row r="45" spans="1:5">
      <c r="A45" s="846" t="s">
        <v>2037</v>
      </c>
      <c r="B45" s="856">
        <v>6</v>
      </c>
      <c r="C45" s="857">
        <v>4</v>
      </c>
      <c r="D45" s="885" t="s">
        <v>218</v>
      </c>
      <c r="E45" s="885" t="s">
        <v>218</v>
      </c>
    </row>
    <row r="46" spans="1:5" ht="14.45" customHeight="1">
      <c r="A46" s="1271" t="s">
        <v>2038</v>
      </c>
      <c r="B46" s="1271"/>
      <c r="C46" s="1271"/>
      <c r="D46" s="1271"/>
      <c r="E46" s="1271"/>
    </row>
    <row r="47" spans="1:5" ht="20.45" customHeight="1">
      <c r="A47" s="1271"/>
      <c r="B47" s="1271"/>
      <c r="C47" s="1271"/>
      <c r="D47" s="1271"/>
      <c r="E47" s="1271"/>
    </row>
    <row r="48" spans="1:5" ht="9.6" customHeight="1">
      <c r="A48" s="1271" t="s">
        <v>2039</v>
      </c>
      <c r="B48" s="1271"/>
      <c r="C48" s="1271"/>
      <c r="D48" s="1271"/>
      <c r="E48" s="1271"/>
    </row>
    <row r="49" spans="1:5" ht="51" customHeight="1">
      <c r="A49" s="1271"/>
      <c r="B49" s="1271"/>
      <c r="C49" s="1271"/>
      <c r="D49" s="1271"/>
      <c r="E49" s="1271"/>
    </row>
    <row r="50" spans="1:5">
      <c r="A50" s="817" t="s">
        <v>1992</v>
      </c>
    </row>
  </sheetData>
  <mergeCells count="7">
    <mergeCell ref="A46:E47"/>
    <mergeCell ref="A48:E49"/>
    <mergeCell ref="B2:C3"/>
    <mergeCell ref="D2:E3"/>
    <mergeCell ref="A1:E1"/>
    <mergeCell ref="B4:C4"/>
    <mergeCell ref="D4:E4"/>
  </mergeCells>
  <pageMargins left="0.7" right="0.7" top="0.78740157499999996" bottom="0.78740157499999996"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J1"/>
    </sheetView>
  </sheetViews>
  <sheetFormatPr baseColWidth="10" defaultRowHeight="14.25"/>
  <cols>
    <col min="1" max="1" width="33.625" bestFit="1" customWidth="1"/>
    <col min="2" max="5" width="10.375"/>
  </cols>
  <sheetData>
    <row r="1" spans="1:10" ht="27.6" customHeight="1">
      <c r="A1" s="1273" t="s">
        <v>1719</v>
      </c>
      <c r="B1" s="1273"/>
      <c r="C1" s="1273"/>
      <c r="D1" s="1273"/>
      <c r="E1" s="1273"/>
      <c r="F1" s="956"/>
      <c r="G1" s="956"/>
      <c r="H1" s="956"/>
      <c r="I1" s="956"/>
      <c r="J1" s="956"/>
    </row>
    <row r="2" spans="1:10">
      <c r="A2" s="840"/>
      <c r="B2" s="1272">
        <v>2011</v>
      </c>
      <c r="C2" s="1272"/>
      <c r="D2" s="1272">
        <v>2012</v>
      </c>
      <c r="E2" s="1272"/>
    </row>
    <row r="3" spans="1:10">
      <c r="A3" s="840"/>
      <c r="B3" s="1272"/>
      <c r="C3" s="1272"/>
      <c r="D3" s="1272"/>
      <c r="E3" s="1272"/>
    </row>
    <row r="4" spans="1:10">
      <c r="A4" s="826" t="s">
        <v>1994</v>
      </c>
      <c r="B4" s="1274" t="s">
        <v>1995</v>
      </c>
      <c r="C4" s="1274"/>
      <c r="D4" s="1274" t="s">
        <v>1995</v>
      </c>
      <c r="E4" s="1274"/>
    </row>
    <row r="5" spans="1:10">
      <c r="A5" s="826"/>
      <c r="B5" s="847" t="s">
        <v>1937</v>
      </c>
      <c r="C5" s="847" t="s">
        <v>1936</v>
      </c>
      <c r="D5" s="847" t="s">
        <v>1937</v>
      </c>
      <c r="E5" s="847" t="s">
        <v>1936</v>
      </c>
    </row>
    <row r="6" spans="1:10">
      <c r="A6" s="845" t="s">
        <v>17</v>
      </c>
      <c r="B6" s="841">
        <v>5.4</v>
      </c>
      <c r="C6" s="841">
        <v>5.0999999999999996</v>
      </c>
      <c r="D6" s="841">
        <v>6.8</v>
      </c>
      <c r="E6" s="841">
        <v>9.4</v>
      </c>
    </row>
    <row r="7" spans="1:10">
      <c r="A7" s="845" t="s">
        <v>1998</v>
      </c>
      <c r="B7" s="842" t="s">
        <v>218</v>
      </c>
      <c r="C7" s="842" t="s">
        <v>218</v>
      </c>
      <c r="D7" s="842" t="s">
        <v>218</v>
      </c>
      <c r="E7" s="842" t="s">
        <v>218</v>
      </c>
    </row>
    <row r="8" spans="1:10">
      <c r="A8" s="845" t="s">
        <v>1999</v>
      </c>
      <c r="B8" s="842" t="s">
        <v>218</v>
      </c>
      <c r="C8" s="842" t="s">
        <v>218</v>
      </c>
      <c r="D8" s="842" t="s">
        <v>218</v>
      </c>
      <c r="E8" s="842" t="s">
        <v>218</v>
      </c>
    </row>
    <row r="9" spans="1:10">
      <c r="A9" s="845" t="s">
        <v>2000</v>
      </c>
      <c r="B9" s="842" t="s">
        <v>218</v>
      </c>
      <c r="C9" s="842" t="s">
        <v>218</v>
      </c>
      <c r="D9" s="842" t="s">
        <v>218</v>
      </c>
      <c r="E9" s="842" t="s">
        <v>218</v>
      </c>
    </row>
    <row r="10" spans="1:10">
      <c r="A10" s="845" t="s">
        <v>2002</v>
      </c>
      <c r="B10" s="842" t="s">
        <v>218</v>
      </c>
      <c r="C10" s="842" t="s">
        <v>218</v>
      </c>
      <c r="D10" s="842" t="s">
        <v>218</v>
      </c>
      <c r="E10" s="842" t="s">
        <v>218</v>
      </c>
    </row>
    <row r="11" spans="1:10">
      <c r="A11" s="845" t="s">
        <v>2003</v>
      </c>
      <c r="B11" s="842" t="s">
        <v>218</v>
      </c>
      <c r="C11" s="842" t="s">
        <v>218</v>
      </c>
      <c r="D11" s="842" t="s">
        <v>218</v>
      </c>
      <c r="E11" s="842" t="s">
        <v>218</v>
      </c>
    </row>
    <row r="12" spans="1:10">
      <c r="A12" s="845" t="s">
        <v>2004</v>
      </c>
      <c r="B12" s="842" t="s">
        <v>218</v>
      </c>
      <c r="C12" s="842" t="s">
        <v>218</v>
      </c>
      <c r="D12" s="842" t="s">
        <v>218</v>
      </c>
      <c r="E12" s="842" t="s">
        <v>218</v>
      </c>
    </row>
    <row r="13" spans="1:10">
      <c r="A13" s="845" t="s">
        <v>2005</v>
      </c>
      <c r="B13" s="842">
        <v>0.1</v>
      </c>
      <c r="C13" s="842" t="s">
        <v>218</v>
      </c>
      <c r="D13" s="842" t="s">
        <v>218</v>
      </c>
      <c r="E13" s="842" t="s">
        <v>218</v>
      </c>
    </row>
    <row r="14" spans="1:10">
      <c r="A14" s="845" t="s">
        <v>2006</v>
      </c>
      <c r="B14" s="842"/>
      <c r="C14" s="842" t="s">
        <v>218</v>
      </c>
      <c r="D14" s="842" t="s">
        <v>218</v>
      </c>
      <c r="E14" s="842" t="s">
        <v>218</v>
      </c>
    </row>
    <row r="15" spans="1:10">
      <c r="A15" s="845" t="s">
        <v>2007</v>
      </c>
      <c r="B15" s="842">
        <v>0.3</v>
      </c>
      <c r="C15" s="842" t="s">
        <v>218</v>
      </c>
      <c r="D15" s="841">
        <v>3</v>
      </c>
      <c r="E15" s="842" t="s">
        <v>218</v>
      </c>
    </row>
    <row r="16" spans="1:10">
      <c r="A16" s="845" t="s">
        <v>2008</v>
      </c>
      <c r="B16" s="842" t="s">
        <v>218</v>
      </c>
      <c r="C16" s="842" t="s">
        <v>218</v>
      </c>
      <c r="D16" s="842" t="s">
        <v>218</v>
      </c>
      <c r="E16" s="842" t="s">
        <v>218</v>
      </c>
    </row>
    <row r="17" spans="1:5">
      <c r="A17" s="845" t="s">
        <v>2009</v>
      </c>
      <c r="B17" s="842" t="s">
        <v>218</v>
      </c>
      <c r="C17" s="842" t="s">
        <v>218</v>
      </c>
      <c r="D17" s="842" t="s">
        <v>218</v>
      </c>
      <c r="E17" s="842" t="s">
        <v>218</v>
      </c>
    </row>
    <row r="18" spans="1:5">
      <c r="A18" s="845" t="s">
        <v>2010</v>
      </c>
      <c r="B18" s="842" t="s">
        <v>218</v>
      </c>
      <c r="C18" s="842" t="s">
        <v>218</v>
      </c>
      <c r="D18" s="842" t="s">
        <v>218</v>
      </c>
      <c r="E18" s="842" t="s">
        <v>218</v>
      </c>
    </row>
    <row r="19" spans="1:5">
      <c r="A19" s="845" t="s">
        <v>2011</v>
      </c>
      <c r="B19" s="842" t="s">
        <v>218</v>
      </c>
      <c r="C19" s="842" t="s">
        <v>218</v>
      </c>
      <c r="D19" s="842" t="s">
        <v>218</v>
      </c>
      <c r="E19" s="842" t="s">
        <v>218</v>
      </c>
    </row>
    <row r="20" spans="1:5">
      <c r="A20" s="845" t="s">
        <v>2012</v>
      </c>
      <c r="B20" s="842" t="s">
        <v>218</v>
      </c>
      <c r="C20" s="842" t="s">
        <v>218</v>
      </c>
      <c r="D20" s="842" t="s">
        <v>218</v>
      </c>
      <c r="E20" s="842" t="s">
        <v>218</v>
      </c>
    </row>
    <row r="21" spans="1:5">
      <c r="A21" s="845" t="s">
        <v>2013</v>
      </c>
      <c r="B21" s="842" t="s">
        <v>218</v>
      </c>
      <c r="C21" s="842" t="s">
        <v>218</v>
      </c>
      <c r="D21" s="842" t="s">
        <v>218</v>
      </c>
      <c r="E21" s="842" t="s">
        <v>218</v>
      </c>
    </row>
    <row r="22" spans="1:5">
      <c r="A22" s="845" t="s">
        <v>2014</v>
      </c>
      <c r="B22" s="842" t="s">
        <v>218</v>
      </c>
      <c r="C22" s="842" t="s">
        <v>218</v>
      </c>
      <c r="D22" s="842" t="s">
        <v>218</v>
      </c>
      <c r="E22" s="842" t="s">
        <v>218</v>
      </c>
    </row>
    <row r="23" spans="1:5">
      <c r="A23" s="845" t="s">
        <v>2015</v>
      </c>
      <c r="B23" s="842" t="s">
        <v>218</v>
      </c>
      <c r="C23" s="842" t="s">
        <v>218</v>
      </c>
      <c r="D23" s="842" t="s">
        <v>218</v>
      </c>
      <c r="E23" s="842" t="s">
        <v>218</v>
      </c>
    </row>
    <row r="24" spans="1:5">
      <c r="A24" s="845" t="s">
        <v>2016</v>
      </c>
      <c r="B24" s="842" t="s">
        <v>218</v>
      </c>
      <c r="C24" s="842" t="s">
        <v>218</v>
      </c>
      <c r="D24" s="842" t="s">
        <v>218</v>
      </c>
      <c r="E24" s="842" t="s">
        <v>218</v>
      </c>
    </row>
    <row r="25" spans="1:5">
      <c r="A25" s="845" t="s">
        <v>2017</v>
      </c>
      <c r="B25" s="842" t="s">
        <v>218</v>
      </c>
      <c r="C25" s="842" t="s">
        <v>218</v>
      </c>
      <c r="D25" s="842" t="s">
        <v>218</v>
      </c>
      <c r="E25" s="842" t="s">
        <v>218</v>
      </c>
    </row>
    <row r="26" spans="1:5">
      <c r="A26" s="845" t="s">
        <v>2018</v>
      </c>
      <c r="B26" s="841">
        <v>1.7</v>
      </c>
      <c r="C26" s="841">
        <v>0.6</v>
      </c>
      <c r="D26" s="841">
        <v>3.3</v>
      </c>
      <c r="E26" s="841">
        <v>0.8</v>
      </c>
    </row>
    <row r="27" spans="1:5">
      <c r="A27" s="845" t="s">
        <v>2019</v>
      </c>
      <c r="B27" s="842">
        <v>0.3</v>
      </c>
      <c r="C27" s="842" t="s">
        <v>218</v>
      </c>
      <c r="D27" s="841">
        <v>0.1</v>
      </c>
      <c r="E27" s="842" t="s">
        <v>218</v>
      </c>
    </row>
    <row r="28" spans="1:5">
      <c r="A28" s="845" t="s">
        <v>2020</v>
      </c>
      <c r="B28" s="842">
        <v>0.6</v>
      </c>
      <c r="C28" s="842" t="s">
        <v>218</v>
      </c>
      <c r="D28" s="842" t="s">
        <v>218</v>
      </c>
      <c r="E28" s="841">
        <v>0.2</v>
      </c>
    </row>
    <row r="29" spans="1:5">
      <c r="A29" s="845" t="s">
        <v>2021</v>
      </c>
      <c r="B29" s="842" t="s">
        <v>218</v>
      </c>
      <c r="C29" s="842" t="s">
        <v>218</v>
      </c>
      <c r="D29" s="842" t="s">
        <v>218</v>
      </c>
      <c r="E29" s="842" t="s">
        <v>218</v>
      </c>
    </row>
    <row r="30" spans="1:5">
      <c r="A30" s="845" t="s">
        <v>2022</v>
      </c>
      <c r="B30" s="842" t="s">
        <v>218</v>
      </c>
      <c r="C30" s="842" t="s">
        <v>218</v>
      </c>
      <c r="D30" s="842" t="s">
        <v>218</v>
      </c>
      <c r="E30" s="842" t="s">
        <v>218</v>
      </c>
    </row>
    <row r="31" spans="1:5">
      <c r="A31" s="845" t="s">
        <v>2023</v>
      </c>
      <c r="B31" s="842">
        <v>0.2</v>
      </c>
      <c r="C31" s="842">
        <v>0.1</v>
      </c>
      <c r="D31" s="842" t="s">
        <v>218</v>
      </c>
      <c r="E31" s="842">
        <v>0.3</v>
      </c>
    </row>
    <row r="32" spans="1:5">
      <c r="A32" s="845" t="s">
        <v>2024</v>
      </c>
      <c r="B32" s="842" t="s">
        <v>218</v>
      </c>
      <c r="C32" s="842" t="s">
        <v>218</v>
      </c>
      <c r="D32" s="842" t="s">
        <v>218</v>
      </c>
      <c r="E32" s="842" t="s">
        <v>218</v>
      </c>
    </row>
    <row r="33" spans="1:5">
      <c r="A33" s="845" t="s">
        <v>2025</v>
      </c>
      <c r="B33" s="841">
        <v>0.6</v>
      </c>
      <c r="C33" s="841">
        <v>1.3</v>
      </c>
      <c r="D33" s="841">
        <v>0.3</v>
      </c>
      <c r="E33" s="841">
        <v>4.5999999999999996</v>
      </c>
    </row>
    <row r="34" spans="1:5">
      <c r="A34" s="845" t="s">
        <v>2026</v>
      </c>
      <c r="B34" s="842" t="s">
        <v>218</v>
      </c>
      <c r="C34" s="842" t="s">
        <v>218</v>
      </c>
      <c r="D34" s="842" t="s">
        <v>218</v>
      </c>
      <c r="E34" s="842" t="s">
        <v>218</v>
      </c>
    </row>
    <row r="35" spans="1:5">
      <c r="A35" s="845" t="s">
        <v>2027</v>
      </c>
      <c r="B35" s="842" t="s">
        <v>218</v>
      </c>
      <c r="C35" s="842" t="s">
        <v>218</v>
      </c>
      <c r="D35" s="842" t="s">
        <v>218</v>
      </c>
      <c r="E35" s="842" t="s">
        <v>218</v>
      </c>
    </row>
    <row r="36" spans="1:5">
      <c r="A36" s="845" t="s">
        <v>2028</v>
      </c>
      <c r="B36" s="841">
        <v>0.1</v>
      </c>
      <c r="C36" s="841">
        <v>0.3</v>
      </c>
      <c r="D36" s="841">
        <v>0.2</v>
      </c>
      <c r="E36" s="841">
        <v>0.2</v>
      </c>
    </row>
    <row r="37" spans="1:5">
      <c r="A37" s="845" t="s">
        <v>2029</v>
      </c>
      <c r="B37" s="842" t="s">
        <v>218</v>
      </c>
      <c r="C37" s="842" t="s">
        <v>218</v>
      </c>
      <c r="D37" s="842" t="s">
        <v>218</v>
      </c>
      <c r="E37" s="842">
        <v>0.8</v>
      </c>
    </row>
    <row r="38" spans="1:5">
      <c r="A38" s="845" t="s">
        <v>2030</v>
      </c>
      <c r="B38" s="842" t="s">
        <v>218</v>
      </c>
      <c r="C38" s="841">
        <v>1.8</v>
      </c>
      <c r="D38" s="842" t="s">
        <v>218</v>
      </c>
      <c r="E38" s="841">
        <v>0.3</v>
      </c>
    </row>
    <row r="39" spans="1:5">
      <c r="A39" s="845" t="s">
        <v>2031</v>
      </c>
      <c r="B39" s="842" t="s">
        <v>218</v>
      </c>
      <c r="C39" s="842" t="s">
        <v>218</v>
      </c>
      <c r="D39" s="842" t="s">
        <v>218</v>
      </c>
      <c r="E39" s="841">
        <v>0.1</v>
      </c>
    </row>
    <row r="40" spans="1:5">
      <c r="A40" s="845" t="s">
        <v>2032</v>
      </c>
      <c r="B40" s="842">
        <v>0.2</v>
      </c>
      <c r="C40" s="842" t="s">
        <v>218</v>
      </c>
      <c r="D40" s="842" t="s">
        <v>218</v>
      </c>
      <c r="E40" s="842" t="s">
        <v>218</v>
      </c>
    </row>
    <row r="41" spans="1:5">
      <c r="A41" s="845" t="s">
        <v>2033</v>
      </c>
      <c r="B41" s="842" t="s">
        <v>218</v>
      </c>
      <c r="C41" s="842" t="s">
        <v>218</v>
      </c>
      <c r="D41" s="842" t="s">
        <v>218</v>
      </c>
      <c r="E41" s="842" t="s">
        <v>218</v>
      </c>
    </row>
    <row r="42" spans="1:5">
      <c r="A42" s="845" t="s">
        <v>2034</v>
      </c>
      <c r="B42" s="842" t="s">
        <v>218</v>
      </c>
      <c r="C42" s="842" t="s">
        <v>218</v>
      </c>
      <c r="D42" s="842" t="s">
        <v>218</v>
      </c>
      <c r="E42" s="842" t="s">
        <v>218</v>
      </c>
    </row>
    <row r="43" spans="1:5">
      <c r="A43" s="845" t="s">
        <v>2035</v>
      </c>
      <c r="B43" s="842" t="s">
        <v>218</v>
      </c>
      <c r="C43" s="842" t="s">
        <v>218</v>
      </c>
      <c r="D43" s="842" t="s">
        <v>218</v>
      </c>
      <c r="E43" s="842" t="s">
        <v>218</v>
      </c>
    </row>
    <row r="44" spans="1:5">
      <c r="A44" s="845" t="s">
        <v>2036</v>
      </c>
      <c r="B44" s="842" t="s">
        <v>218</v>
      </c>
      <c r="C44" s="842" t="s">
        <v>218</v>
      </c>
      <c r="D44" s="842" t="s">
        <v>218</v>
      </c>
      <c r="E44" s="842" t="s">
        <v>218</v>
      </c>
    </row>
    <row r="45" spans="1:5">
      <c r="A45" s="846" t="s">
        <v>2037</v>
      </c>
      <c r="B45" s="843">
        <v>1.5</v>
      </c>
      <c r="C45" s="843">
        <v>1.1000000000000001</v>
      </c>
      <c r="D45" s="844">
        <v>2.8</v>
      </c>
      <c r="E45" s="844">
        <v>2.2999999999999998</v>
      </c>
    </row>
    <row r="46" spans="1:5" ht="19.149999999999999" customHeight="1">
      <c r="A46" s="1275" t="s">
        <v>2038</v>
      </c>
      <c r="B46" s="1275"/>
      <c r="C46" s="1275"/>
      <c r="D46" s="1275"/>
      <c r="E46" s="1275"/>
    </row>
    <row r="47" spans="1:5" ht="12.6" customHeight="1">
      <c r="A47" s="1275"/>
      <c r="B47" s="1275"/>
      <c r="C47" s="1275"/>
      <c r="D47" s="1275"/>
      <c r="E47" s="1275"/>
    </row>
    <row r="48" spans="1:5" ht="9" customHeight="1">
      <c r="A48" s="1271" t="s">
        <v>2039</v>
      </c>
      <c r="B48" s="1271"/>
      <c r="C48" s="1271"/>
      <c r="D48" s="1271"/>
      <c r="E48" s="1271"/>
    </row>
    <row r="49" spans="1:5" ht="51.6" customHeight="1">
      <c r="A49" s="1271"/>
      <c r="B49" s="1271"/>
      <c r="C49" s="1271"/>
      <c r="D49" s="1271"/>
      <c r="E49" s="1271"/>
    </row>
    <row r="50" spans="1:5">
      <c r="A50" s="817" t="s">
        <v>1992</v>
      </c>
    </row>
  </sheetData>
  <mergeCells count="7">
    <mergeCell ref="A46:E47"/>
    <mergeCell ref="A48:E49"/>
    <mergeCell ref="B2:C3"/>
    <mergeCell ref="D2:E3"/>
    <mergeCell ref="A1:E1"/>
    <mergeCell ref="B4:C4"/>
    <mergeCell ref="D4:E4"/>
  </mergeCells>
  <pageMargins left="0.7" right="0.7" top="0.78740157499999996" bottom="0.78740157499999996"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J1"/>
    </sheetView>
  </sheetViews>
  <sheetFormatPr baseColWidth="10" defaultRowHeight="14.25"/>
  <cols>
    <col min="1" max="1" width="33.625" bestFit="1" customWidth="1"/>
    <col min="2" max="5" width="10.375"/>
  </cols>
  <sheetData>
    <row r="1" spans="1:10" ht="27.6" customHeight="1">
      <c r="A1" s="1273" t="s">
        <v>1720</v>
      </c>
      <c r="B1" s="1273"/>
      <c r="C1" s="1273"/>
      <c r="D1" s="1273"/>
      <c r="E1" s="1273"/>
      <c r="F1" s="956"/>
      <c r="G1" s="956"/>
      <c r="H1" s="956"/>
      <c r="I1" s="956"/>
      <c r="J1" s="956"/>
    </row>
    <row r="2" spans="1:10">
      <c r="A2" s="849"/>
      <c r="B2" s="1272">
        <v>2011</v>
      </c>
      <c r="C2" s="1272"/>
      <c r="D2" s="1272">
        <v>2012</v>
      </c>
      <c r="E2" s="1272"/>
    </row>
    <row r="3" spans="1:10">
      <c r="A3" s="849"/>
      <c r="B3" s="1272"/>
      <c r="C3" s="1272"/>
      <c r="D3" s="1272"/>
      <c r="E3" s="1272"/>
    </row>
    <row r="4" spans="1:10">
      <c r="A4" s="853" t="s">
        <v>1994</v>
      </c>
      <c r="B4" s="1274" t="s">
        <v>1996</v>
      </c>
      <c r="C4" s="1274"/>
      <c r="D4" s="1274" t="s">
        <v>1996</v>
      </c>
      <c r="E4" s="1274"/>
    </row>
    <row r="5" spans="1:10">
      <c r="A5" s="853"/>
      <c r="B5" s="847" t="s">
        <v>1937</v>
      </c>
      <c r="C5" s="847" t="s">
        <v>1936</v>
      </c>
      <c r="D5" s="847" t="s">
        <v>1937</v>
      </c>
      <c r="E5" s="847" t="s">
        <v>1936</v>
      </c>
    </row>
    <row r="6" spans="1:10">
      <c r="A6" s="845" t="s">
        <v>17</v>
      </c>
      <c r="B6" s="841">
        <v>117.3</v>
      </c>
      <c r="C6" s="841">
        <v>105.2</v>
      </c>
      <c r="D6" s="841">
        <v>116.9</v>
      </c>
      <c r="E6" s="841">
        <v>117.8</v>
      </c>
    </row>
    <row r="7" spans="1:10">
      <c r="A7" s="845" t="s">
        <v>1998</v>
      </c>
      <c r="B7" s="842" t="s">
        <v>218</v>
      </c>
      <c r="C7" s="842" t="s">
        <v>218</v>
      </c>
      <c r="D7" s="842" t="s">
        <v>218</v>
      </c>
      <c r="E7" s="842" t="s">
        <v>218</v>
      </c>
    </row>
    <row r="8" spans="1:10">
      <c r="A8" s="845" t="s">
        <v>1999</v>
      </c>
      <c r="B8" s="842" t="s">
        <v>218</v>
      </c>
      <c r="C8" s="842" t="s">
        <v>218</v>
      </c>
      <c r="D8" s="842" t="s">
        <v>218</v>
      </c>
      <c r="E8" s="842" t="s">
        <v>218</v>
      </c>
    </row>
    <row r="9" spans="1:10">
      <c r="A9" s="845" t="s">
        <v>2000</v>
      </c>
      <c r="B9" s="842" t="s">
        <v>218</v>
      </c>
      <c r="C9" s="841">
        <v>0.2</v>
      </c>
      <c r="D9" s="842" t="s">
        <v>218</v>
      </c>
      <c r="E9" s="842">
        <v>0.1</v>
      </c>
    </row>
    <row r="10" spans="1:10">
      <c r="A10" s="845" t="s">
        <v>2002</v>
      </c>
      <c r="B10" s="842" t="s">
        <v>218</v>
      </c>
      <c r="C10" s="842" t="s">
        <v>218</v>
      </c>
      <c r="D10" s="842" t="s">
        <v>218</v>
      </c>
      <c r="E10" s="842" t="s">
        <v>218</v>
      </c>
    </row>
    <row r="11" spans="1:10">
      <c r="A11" s="845" t="s">
        <v>2003</v>
      </c>
      <c r="B11" s="842" t="s">
        <v>218</v>
      </c>
      <c r="C11" s="842" t="s">
        <v>218</v>
      </c>
      <c r="D11" s="842">
        <v>0.8</v>
      </c>
      <c r="E11" s="842" t="s">
        <v>218</v>
      </c>
    </row>
    <row r="12" spans="1:10">
      <c r="A12" s="845" t="s">
        <v>2004</v>
      </c>
      <c r="B12" s="842" t="s">
        <v>218</v>
      </c>
      <c r="C12" s="842">
        <v>0.2</v>
      </c>
      <c r="D12" s="842">
        <v>2.5</v>
      </c>
      <c r="E12" s="842">
        <v>1.1000000000000001</v>
      </c>
    </row>
    <row r="13" spans="1:10">
      <c r="A13" s="845" t="s">
        <v>2005</v>
      </c>
      <c r="B13" s="842">
        <v>11.8</v>
      </c>
      <c r="C13" s="841">
        <v>1.4</v>
      </c>
      <c r="D13" s="841">
        <v>12.7</v>
      </c>
      <c r="E13" s="841">
        <v>0.5</v>
      </c>
    </row>
    <row r="14" spans="1:10">
      <c r="A14" s="845" t="s">
        <v>2006</v>
      </c>
      <c r="B14" s="842">
        <v>3.3</v>
      </c>
      <c r="C14" s="842" t="s">
        <v>218</v>
      </c>
      <c r="D14" s="841">
        <v>0.5</v>
      </c>
      <c r="E14" s="842" t="s">
        <v>218</v>
      </c>
    </row>
    <row r="15" spans="1:10">
      <c r="A15" s="845" t="s">
        <v>2007</v>
      </c>
      <c r="B15" s="842">
        <v>6.3</v>
      </c>
      <c r="C15" s="842" t="s">
        <v>218</v>
      </c>
      <c r="D15" s="841">
        <v>6.4</v>
      </c>
      <c r="E15" s="842" t="s">
        <v>218</v>
      </c>
    </row>
    <row r="16" spans="1:10">
      <c r="A16" s="845" t="s">
        <v>2008</v>
      </c>
      <c r="B16" s="842">
        <v>0.5</v>
      </c>
      <c r="C16" s="842" t="s">
        <v>218</v>
      </c>
      <c r="D16" s="842" t="s">
        <v>218</v>
      </c>
      <c r="E16" s="841">
        <v>0.1</v>
      </c>
    </row>
    <row r="17" spans="1:5">
      <c r="A17" s="845" t="s">
        <v>2009</v>
      </c>
      <c r="B17" s="842" t="s">
        <v>218</v>
      </c>
      <c r="C17" s="842" t="s">
        <v>218</v>
      </c>
      <c r="D17" s="842" t="s">
        <v>218</v>
      </c>
      <c r="E17" s="842" t="s">
        <v>218</v>
      </c>
    </row>
    <row r="18" spans="1:5">
      <c r="A18" s="845" t="s">
        <v>2010</v>
      </c>
      <c r="B18" s="842" t="s">
        <v>218</v>
      </c>
      <c r="C18" s="842" t="s">
        <v>218</v>
      </c>
      <c r="D18" s="842" t="s">
        <v>218</v>
      </c>
      <c r="E18" s="842" t="s">
        <v>218</v>
      </c>
    </row>
    <row r="19" spans="1:5">
      <c r="A19" s="845" t="s">
        <v>2011</v>
      </c>
      <c r="B19" s="842" t="s">
        <v>218</v>
      </c>
      <c r="C19" s="841">
        <v>0.1</v>
      </c>
      <c r="D19" s="842" t="s">
        <v>218</v>
      </c>
      <c r="E19" s="842">
        <v>1</v>
      </c>
    </row>
    <row r="20" spans="1:5">
      <c r="A20" s="845" t="s">
        <v>2012</v>
      </c>
      <c r="B20" s="842">
        <v>1.9</v>
      </c>
      <c r="C20" s="841">
        <v>1.3</v>
      </c>
      <c r="D20" s="842">
        <v>6.4</v>
      </c>
      <c r="E20" s="842">
        <v>1.1000000000000001</v>
      </c>
    </row>
    <row r="21" spans="1:5">
      <c r="A21" s="845" t="s">
        <v>2013</v>
      </c>
      <c r="B21" s="842" t="s">
        <v>218</v>
      </c>
      <c r="C21" s="842" t="s">
        <v>218</v>
      </c>
      <c r="D21" s="842" t="s">
        <v>218</v>
      </c>
      <c r="E21" s="842" t="s">
        <v>218</v>
      </c>
    </row>
    <row r="22" spans="1:5">
      <c r="A22" s="845" t="s">
        <v>2014</v>
      </c>
      <c r="B22" s="842" t="s">
        <v>218</v>
      </c>
      <c r="C22" s="842" t="s">
        <v>218</v>
      </c>
      <c r="D22" s="841">
        <v>0.5</v>
      </c>
      <c r="E22" s="842" t="s">
        <v>218</v>
      </c>
    </row>
    <row r="23" spans="1:5">
      <c r="A23" s="845" t="s">
        <v>2015</v>
      </c>
      <c r="B23" s="842" t="s">
        <v>218</v>
      </c>
      <c r="C23" s="842" t="s">
        <v>218</v>
      </c>
      <c r="D23" s="842">
        <v>2.7</v>
      </c>
      <c r="E23" s="842" t="s">
        <v>218</v>
      </c>
    </row>
    <row r="24" spans="1:5">
      <c r="A24" s="845" t="s">
        <v>2016</v>
      </c>
      <c r="B24" s="842">
        <v>0.3</v>
      </c>
      <c r="C24" s="842" t="s">
        <v>218</v>
      </c>
      <c r="D24" s="842">
        <v>1.3</v>
      </c>
      <c r="E24" s="842">
        <v>0.5</v>
      </c>
    </row>
    <row r="25" spans="1:5">
      <c r="A25" s="845" t="s">
        <v>2017</v>
      </c>
      <c r="B25" s="842">
        <v>7.3</v>
      </c>
      <c r="C25" s="841">
        <v>1.5</v>
      </c>
      <c r="D25" s="841">
        <v>11.3</v>
      </c>
      <c r="E25" s="841">
        <v>3.8</v>
      </c>
    </row>
    <row r="26" spans="1:5">
      <c r="A26" s="845" t="s">
        <v>2018</v>
      </c>
      <c r="B26" s="841">
        <v>18.7</v>
      </c>
      <c r="C26" s="841">
        <v>2.8</v>
      </c>
      <c r="D26" s="841">
        <v>24.8</v>
      </c>
      <c r="E26" s="841">
        <v>5</v>
      </c>
    </row>
    <row r="27" spans="1:5">
      <c r="A27" s="845" t="s">
        <v>2019</v>
      </c>
      <c r="B27" s="842">
        <v>11.8</v>
      </c>
      <c r="C27" s="841">
        <v>0.6</v>
      </c>
      <c r="D27" s="841">
        <v>9.8000000000000007</v>
      </c>
      <c r="E27" s="841">
        <v>0.6</v>
      </c>
    </row>
    <row r="28" spans="1:5">
      <c r="A28" s="845" t="s">
        <v>2020</v>
      </c>
      <c r="B28" s="842">
        <v>7.6</v>
      </c>
      <c r="C28" s="841">
        <v>0.1</v>
      </c>
      <c r="D28" s="841">
        <v>2.5</v>
      </c>
      <c r="E28" s="841">
        <v>0.3</v>
      </c>
    </row>
    <row r="29" spans="1:5">
      <c r="A29" s="845" t="s">
        <v>2021</v>
      </c>
      <c r="B29" s="842" t="s">
        <v>218</v>
      </c>
      <c r="C29" s="842" t="s">
        <v>218</v>
      </c>
      <c r="D29" s="842" t="s">
        <v>218</v>
      </c>
      <c r="E29" s="842" t="s">
        <v>218</v>
      </c>
    </row>
    <row r="30" spans="1:5">
      <c r="A30" s="845" t="s">
        <v>2022</v>
      </c>
      <c r="B30" s="842">
        <v>3.3</v>
      </c>
      <c r="C30" s="842">
        <v>0.1</v>
      </c>
      <c r="D30" s="842">
        <v>0.4</v>
      </c>
      <c r="E30" s="842" t="s">
        <v>218</v>
      </c>
    </row>
    <row r="31" spans="1:5">
      <c r="A31" s="845" t="s">
        <v>2023</v>
      </c>
      <c r="B31" s="842">
        <v>3.9</v>
      </c>
      <c r="C31" s="841">
        <v>18.3</v>
      </c>
      <c r="D31" s="842">
        <v>3.7</v>
      </c>
      <c r="E31" s="842">
        <v>16.399999999999999</v>
      </c>
    </row>
    <row r="32" spans="1:5">
      <c r="A32" s="845" t="s">
        <v>2024</v>
      </c>
      <c r="B32" s="842">
        <v>3.4</v>
      </c>
      <c r="C32" s="841">
        <v>2.2999999999999998</v>
      </c>
      <c r="D32" s="841">
        <v>2.2999999999999998</v>
      </c>
      <c r="E32" s="841">
        <v>0.5</v>
      </c>
    </row>
    <row r="33" spans="1:5">
      <c r="A33" s="845" t="s">
        <v>2025</v>
      </c>
      <c r="B33" s="841">
        <v>11.6</v>
      </c>
      <c r="C33" s="841">
        <v>19.899999999999999</v>
      </c>
      <c r="D33" s="841">
        <v>11.9</v>
      </c>
      <c r="E33" s="841">
        <v>33.5</v>
      </c>
    </row>
    <row r="34" spans="1:5">
      <c r="A34" s="845" t="s">
        <v>2026</v>
      </c>
      <c r="B34" s="842">
        <v>0.5</v>
      </c>
      <c r="C34" s="841">
        <v>4.8</v>
      </c>
      <c r="D34" s="842">
        <v>2.5</v>
      </c>
      <c r="E34" s="842">
        <v>8.4</v>
      </c>
    </row>
    <row r="35" spans="1:5">
      <c r="A35" s="845" t="s">
        <v>2027</v>
      </c>
      <c r="B35" s="842">
        <v>0.2</v>
      </c>
      <c r="C35" s="842" t="s">
        <v>218</v>
      </c>
      <c r="D35" s="842" t="s">
        <v>218</v>
      </c>
      <c r="E35" s="842" t="s">
        <v>218</v>
      </c>
    </row>
    <row r="36" spans="1:5">
      <c r="A36" s="845" t="s">
        <v>2028</v>
      </c>
      <c r="B36" s="841">
        <v>3.9</v>
      </c>
      <c r="C36" s="841">
        <v>9</v>
      </c>
      <c r="D36" s="841">
        <v>5.0999999999999996</v>
      </c>
      <c r="E36" s="841">
        <v>14</v>
      </c>
    </row>
    <row r="37" spans="1:5">
      <c r="A37" s="845" t="s">
        <v>2029</v>
      </c>
      <c r="B37" s="841">
        <v>1</v>
      </c>
      <c r="C37" s="841">
        <v>6.6</v>
      </c>
      <c r="D37" s="842">
        <v>1.3</v>
      </c>
      <c r="E37" s="842">
        <v>5.8</v>
      </c>
    </row>
    <row r="38" spans="1:5">
      <c r="A38" s="845" t="s">
        <v>2030</v>
      </c>
      <c r="B38" s="841">
        <v>2.2999999999999998</v>
      </c>
      <c r="C38" s="841">
        <v>5.4</v>
      </c>
      <c r="D38" s="841">
        <v>2.7</v>
      </c>
      <c r="E38" s="841">
        <v>9.8000000000000007</v>
      </c>
    </row>
    <row r="39" spans="1:5">
      <c r="A39" s="845" t="s">
        <v>2031</v>
      </c>
      <c r="B39" s="842">
        <v>1.1000000000000001</v>
      </c>
      <c r="C39" s="841">
        <v>0.3</v>
      </c>
      <c r="D39" s="841">
        <v>1.7</v>
      </c>
      <c r="E39" s="841">
        <v>1.6</v>
      </c>
    </row>
    <row r="40" spans="1:5">
      <c r="A40" s="845" t="s">
        <v>2032</v>
      </c>
      <c r="B40" s="842">
        <v>1.1000000000000001</v>
      </c>
      <c r="C40" s="842">
        <v>0.4</v>
      </c>
      <c r="D40" s="842">
        <v>0.5</v>
      </c>
      <c r="E40" s="842">
        <v>0.4</v>
      </c>
    </row>
    <row r="41" spans="1:5">
      <c r="A41" s="845" t="s">
        <v>2033</v>
      </c>
      <c r="B41" s="842">
        <v>0.3</v>
      </c>
      <c r="C41" s="841">
        <v>1</v>
      </c>
      <c r="D41" s="842">
        <v>0.3</v>
      </c>
      <c r="E41" s="842">
        <v>1.1000000000000001</v>
      </c>
    </row>
    <row r="42" spans="1:5">
      <c r="A42" s="845" t="s">
        <v>2034</v>
      </c>
      <c r="B42" s="842" t="s">
        <v>218</v>
      </c>
      <c r="C42" s="841">
        <v>1</v>
      </c>
      <c r="D42" s="842" t="s">
        <v>218</v>
      </c>
      <c r="E42" s="842">
        <v>0.1</v>
      </c>
    </row>
    <row r="43" spans="1:5">
      <c r="A43" s="845" t="s">
        <v>2035</v>
      </c>
      <c r="B43" s="842">
        <v>0.3</v>
      </c>
      <c r="C43" s="842" t="s">
        <v>218</v>
      </c>
      <c r="D43" s="842" t="s">
        <v>218</v>
      </c>
      <c r="E43" s="842" t="s">
        <v>218</v>
      </c>
    </row>
    <row r="44" spans="1:5">
      <c r="A44" s="845" t="s">
        <v>2036</v>
      </c>
      <c r="B44" s="842">
        <v>10.8</v>
      </c>
      <c r="C44" s="841">
        <v>19.3</v>
      </c>
      <c r="D44" s="842">
        <v>1.1000000000000001</v>
      </c>
      <c r="E44" s="842">
        <v>4.9000000000000004</v>
      </c>
    </row>
    <row r="45" spans="1:5">
      <c r="A45" s="846" t="s">
        <v>2037</v>
      </c>
      <c r="B45" s="843">
        <v>4.4000000000000004</v>
      </c>
      <c r="C45" s="844">
        <v>8.9</v>
      </c>
      <c r="D45" s="844">
        <v>1.3</v>
      </c>
      <c r="E45" s="844">
        <v>6.4</v>
      </c>
    </row>
    <row r="46" spans="1:5" ht="13.9" customHeight="1">
      <c r="A46" s="1271" t="s">
        <v>2038</v>
      </c>
      <c r="B46" s="1271"/>
      <c r="C46" s="1271"/>
      <c r="D46" s="1271"/>
      <c r="E46" s="1271"/>
    </row>
    <row r="47" spans="1:5" ht="18.600000000000001" customHeight="1">
      <c r="A47" s="1271"/>
      <c r="B47" s="1271"/>
      <c r="C47" s="1271"/>
      <c r="D47" s="1271"/>
      <c r="E47" s="1271"/>
    </row>
    <row r="48" spans="1:5" ht="13.9" customHeight="1">
      <c r="A48" s="1271" t="s">
        <v>2039</v>
      </c>
      <c r="B48" s="1271"/>
      <c r="C48" s="1271"/>
      <c r="D48" s="1271"/>
      <c r="E48" s="1271"/>
    </row>
    <row r="49" spans="1:5" ht="48.6" customHeight="1">
      <c r="A49" s="1271"/>
      <c r="B49" s="1271"/>
      <c r="C49" s="1271"/>
      <c r="D49" s="1271"/>
      <c r="E49" s="1271"/>
    </row>
    <row r="50" spans="1:5">
      <c r="A50" s="817" t="s">
        <v>1992</v>
      </c>
    </row>
  </sheetData>
  <mergeCells count="7">
    <mergeCell ref="B2:C3"/>
    <mergeCell ref="D2:E3"/>
    <mergeCell ref="A46:E47"/>
    <mergeCell ref="A48:E49"/>
    <mergeCell ref="A1:E1"/>
    <mergeCell ref="B4:C4"/>
    <mergeCell ref="D4:E4"/>
  </mergeCells>
  <pageMargins left="0.7" right="0.7" top="0.78740157499999996" bottom="0.78740157499999996"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19" sqref="B19"/>
    </sheetView>
  </sheetViews>
  <sheetFormatPr baseColWidth="10" defaultRowHeight="14.25"/>
  <cols>
    <col min="1" max="1" width="20.75" customWidth="1"/>
    <col min="2" max="2" width="13.75" customWidth="1"/>
    <col min="3" max="3" width="23.875" customWidth="1"/>
    <col min="4" max="4" width="20.375" customWidth="1"/>
  </cols>
  <sheetData>
    <row r="1" spans="1:10" ht="27.6" customHeight="1">
      <c r="A1" s="1273" t="s">
        <v>1721</v>
      </c>
      <c r="B1" s="1273"/>
      <c r="C1" s="1273"/>
      <c r="D1" s="1273"/>
      <c r="E1" s="956"/>
      <c r="F1" s="956"/>
      <c r="G1" s="956"/>
      <c r="H1" s="956"/>
      <c r="I1" s="956"/>
      <c r="J1" s="956"/>
    </row>
    <row r="2" spans="1:10">
      <c r="A2" s="840"/>
      <c r="B2" s="1276" t="s">
        <v>1993</v>
      </c>
      <c r="C2" s="1276"/>
      <c r="D2" s="1276"/>
    </row>
    <row r="3" spans="1:10">
      <c r="A3" s="840"/>
      <c r="B3" s="1276"/>
      <c r="C3" s="1276"/>
      <c r="D3" s="1276"/>
    </row>
    <row r="4" spans="1:10" ht="25.5">
      <c r="A4" s="840"/>
      <c r="B4" s="824">
        <v>2011</v>
      </c>
      <c r="C4" s="824">
        <v>2012</v>
      </c>
      <c r="D4" s="824" t="s">
        <v>2042</v>
      </c>
    </row>
    <row r="5" spans="1:10">
      <c r="A5" s="846" t="s">
        <v>17</v>
      </c>
      <c r="B5" s="855">
        <v>646</v>
      </c>
      <c r="C5" s="855">
        <v>775</v>
      </c>
      <c r="D5" s="842">
        <v>19.97</v>
      </c>
    </row>
    <row r="6" spans="1:10">
      <c r="A6" s="845" t="s">
        <v>1937</v>
      </c>
      <c r="B6" s="855">
        <v>364</v>
      </c>
      <c r="C6" s="855">
        <v>422</v>
      </c>
      <c r="D6" s="841">
        <v>15.93</v>
      </c>
    </row>
    <row r="7" spans="1:10">
      <c r="A7" s="845" t="s">
        <v>2043</v>
      </c>
      <c r="B7" s="841">
        <v>56.43</v>
      </c>
      <c r="C7" s="841">
        <v>54.5</v>
      </c>
      <c r="D7" s="842" t="s">
        <v>218</v>
      </c>
    </row>
    <row r="8" spans="1:10">
      <c r="A8" s="846" t="s">
        <v>1936</v>
      </c>
      <c r="B8" s="855">
        <v>282</v>
      </c>
      <c r="C8" s="855">
        <v>353</v>
      </c>
      <c r="D8" s="842">
        <v>25.17</v>
      </c>
    </row>
    <row r="9" spans="1:10">
      <c r="A9" s="846" t="s">
        <v>2044</v>
      </c>
      <c r="B9" s="841">
        <v>43.6</v>
      </c>
      <c r="C9" s="841">
        <v>45.5</v>
      </c>
      <c r="D9" s="842" t="s">
        <v>218</v>
      </c>
    </row>
    <row r="10" spans="1:10">
      <c r="A10" s="846" t="s">
        <v>2045</v>
      </c>
      <c r="B10" s="855">
        <v>44</v>
      </c>
      <c r="C10" s="855">
        <v>34</v>
      </c>
      <c r="D10" s="854" t="s">
        <v>2047</v>
      </c>
    </row>
    <row r="11" spans="1:10">
      <c r="A11" s="846" t="s">
        <v>2046</v>
      </c>
      <c r="B11" s="855">
        <v>523</v>
      </c>
      <c r="C11" s="855">
        <v>642</v>
      </c>
      <c r="D11" s="841">
        <v>22.75</v>
      </c>
    </row>
    <row r="12" spans="1:10">
      <c r="A12" s="846" t="s">
        <v>1997</v>
      </c>
      <c r="B12" s="856">
        <v>79</v>
      </c>
      <c r="C12" s="857">
        <v>99</v>
      </c>
      <c r="D12" s="841">
        <v>25.32</v>
      </c>
    </row>
    <row r="13" spans="1:10">
      <c r="A13" s="817" t="s">
        <v>1992</v>
      </c>
      <c r="B13" s="825"/>
      <c r="C13" s="825"/>
      <c r="D13" s="825"/>
    </row>
  </sheetData>
  <mergeCells count="2">
    <mergeCell ref="B2:D3"/>
    <mergeCell ref="A1:D1"/>
  </mergeCells>
  <pageMargins left="0.7" right="0.7" top="0.78740157499999996" bottom="0.78740157499999996" header="0.3" footer="0.3"/>
  <ignoredErrors>
    <ignoredError sqref="D10" numberStoredAsText="1"/>
  </ignoredError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15" sqref="B15"/>
    </sheetView>
  </sheetViews>
  <sheetFormatPr baseColWidth="10" defaultRowHeight="14.25"/>
  <cols>
    <col min="1" max="1" width="25.75" customWidth="1"/>
    <col min="2" max="2" width="22.375" customWidth="1"/>
    <col min="3" max="3" width="14.75" customWidth="1"/>
    <col min="4" max="4" width="21.25" customWidth="1"/>
  </cols>
  <sheetData>
    <row r="1" spans="1:10" ht="27.6" customHeight="1">
      <c r="A1" s="1273" t="s">
        <v>1722</v>
      </c>
      <c r="B1" s="1273"/>
      <c r="C1" s="1273"/>
      <c r="D1" s="1273"/>
      <c r="E1" s="956"/>
      <c r="F1" s="956"/>
      <c r="G1" s="956"/>
      <c r="H1" s="956"/>
      <c r="I1" s="956"/>
      <c r="J1" s="956"/>
    </row>
    <row r="2" spans="1:10">
      <c r="A2" s="840"/>
      <c r="B2" s="1276" t="s">
        <v>1993</v>
      </c>
      <c r="C2" s="1276"/>
      <c r="D2" s="1276"/>
    </row>
    <row r="3" spans="1:10">
      <c r="A3" s="840"/>
      <c r="B3" s="1276"/>
      <c r="C3" s="1276"/>
      <c r="D3" s="1276"/>
    </row>
    <row r="4" spans="1:10" ht="25.5">
      <c r="A4" s="840"/>
      <c r="B4" s="824">
        <v>2011</v>
      </c>
      <c r="C4" s="824">
        <v>2012</v>
      </c>
      <c r="D4" s="824" t="s">
        <v>2042</v>
      </c>
    </row>
    <row r="5" spans="1:10">
      <c r="A5" s="846" t="s">
        <v>17</v>
      </c>
      <c r="B5" s="850">
        <v>259.7</v>
      </c>
      <c r="C5" s="850">
        <v>280.2</v>
      </c>
      <c r="D5" s="842">
        <v>7.89</v>
      </c>
    </row>
    <row r="6" spans="1:10">
      <c r="A6" s="845" t="s">
        <v>1937</v>
      </c>
      <c r="B6" s="850">
        <v>134.1</v>
      </c>
      <c r="C6" s="850">
        <v>134.19999999999999</v>
      </c>
      <c r="D6" s="842">
        <v>0</v>
      </c>
    </row>
    <row r="7" spans="1:10">
      <c r="A7" s="845" t="s">
        <v>2043</v>
      </c>
      <c r="B7" s="842">
        <v>51.63</v>
      </c>
      <c r="C7" s="842">
        <v>47.89</v>
      </c>
      <c r="D7" s="842" t="s">
        <v>218</v>
      </c>
    </row>
    <row r="8" spans="1:10">
      <c r="A8" s="846" t="s">
        <v>1936</v>
      </c>
      <c r="B8" s="850">
        <v>125.6</v>
      </c>
      <c r="C8" s="850">
        <v>146</v>
      </c>
      <c r="D8" s="842">
        <v>16.239999999999998</v>
      </c>
    </row>
    <row r="9" spans="1:10">
      <c r="A9" s="846" t="s">
        <v>2044</v>
      </c>
      <c r="B9" s="842">
        <v>48.4</v>
      </c>
      <c r="C9" s="842">
        <v>52.1</v>
      </c>
      <c r="D9" s="842" t="s">
        <v>218</v>
      </c>
    </row>
    <row r="10" spans="1:10">
      <c r="A10" s="846" t="s">
        <v>2045</v>
      </c>
      <c r="B10" s="850">
        <v>10.5</v>
      </c>
      <c r="C10" s="850">
        <v>16.2</v>
      </c>
      <c r="D10" s="854">
        <v>54.28</v>
      </c>
    </row>
    <row r="11" spans="1:10">
      <c r="A11" s="846" t="s">
        <v>2046</v>
      </c>
      <c r="B11" s="850">
        <v>222.5</v>
      </c>
      <c r="C11" s="850">
        <v>234.7</v>
      </c>
      <c r="D11" s="841">
        <v>5.48</v>
      </c>
    </row>
    <row r="12" spans="1:10">
      <c r="A12" s="846" t="s">
        <v>1997</v>
      </c>
      <c r="B12" s="852">
        <v>26.7</v>
      </c>
      <c r="C12" s="851">
        <v>29.3</v>
      </c>
      <c r="D12" s="841">
        <v>9.73</v>
      </c>
    </row>
    <row r="13" spans="1:10">
      <c r="A13" s="817" t="s">
        <v>1992</v>
      </c>
      <c r="B13" s="825"/>
      <c r="C13" s="825"/>
      <c r="D13" s="825"/>
    </row>
  </sheetData>
  <mergeCells count="2">
    <mergeCell ref="B2:D3"/>
    <mergeCell ref="A1:D1"/>
  </mergeCells>
  <pageMargins left="0.7" right="0.7" top="0.78740157499999996" bottom="0.78740157499999996"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E1"/>
    </sheetView>
  </sheetViews>
  <sheetFormatPr baseColWidth="10" defaultRowHeight="14.25"/>
  <cols>
    <col min="1" max="1" width="12.5" customWidth="1"/>
  </cols>
  <sheetData>
    <row r="1" spans="1:10" ht="27.6" customHeight="1">
      <c r="A1" s="1279" t="s">
        <v>1723</v>
      </c>
      <c r="B1" s="1279"/>
      <c r="C1" s="1279"/>
      <c r="D1" s="1279"/>
      <c r="E1" s="1279"/>
      <c r="F1" s="893"/>
      <c r="G1" s="956"/>
      <c r="H1" s="956"/>
      <c r="I1" s="956"/>
      <c r="J1" s="956"/>
    </row>
    <row r="2" spans="1:10" ht="14.45" customHeight="1">
      <c r="A2" s="1277" t="s">
        <v>1986</v>
      </c>
      <c r="B2" s="888">
        <v>41000</v>
      </c>
      <c r="C2" s="888">
        <v>41365</v>
      </c>
      <c r="D2" s="1278" t="s">
        <v>1987</v>
      </c>
      <c r="E2" s="1278"/>
      <c r="F2" s="687"/>
    </row>
    <row r="3" spans="1:10" ht="15">
      <c r="A3" s="1277"/>
      <c r="B3" s="886" t="s">
        <v>1989</v>
      </c>
      <c r="C3" s="886" t="s">
        <v>1989</v>
      </c>
      <c r="D3" s="886" t="s">
        <v>1989</v>
      </c>
      <c r="E3" s="886" t="s">
        <v>194</v>
      </c>
      <c r="F3" s="687"/>
    </row>
    <row r="4" spans="1:10" ht="15">
      <c r="A4" s="889" t="s">
        <v>191</v>
      </c>
      <c r="B4" s="890">
        <v>624</v>
      </c>
      <c r="C4" s="890">
        <v>675</v>
      </c>
      <c r="D4" s="891">
        <f>C4-B4</f>
        <v>51</v>
      </c>
      <c r="E4" s="892">
        <v>8.1999999999999993</v>
      </c>
      <c r="F4" s="687"/>
    </row>
    <row r="5" spans="1:10" ht="15">
      <c r="A5" s="889" t="s">
        <v>1990</v>
      </c>
      <c r="B5" s="890">
        <v>108</v>
      </c>
      <c r="C5" s="890">
        <v>139</v>
      </c>
      <c r="D5" s="890">
        <f t="shared" ref="D5:D6" si="0">C5-B5</f>
        <v>31</v>
      </c>
      <c r="E5" s="892">
        <v>28.7</v>
      </c>
      <c r="F5" s="687"/>
    </row>
    <row r="6" spans="1:10" ht="15">
      <c r="A6" s="889" t="s">
        <v>1991</v>
      </c>
      <c r="B6" s="890">
        <v>126</v>
      </c>
      <c r="C6" s="890">
        <v>153</v>
      </c>
      <c r="D6" s="890">
        <f t="shared" si="0"/>
        <v>27</v>
      </c>
      <c r="E6" s="892">
        <v>21.4</v>
      </c>
      <c r="F6" s="687"/>
    </row>
    <row r="7" spans="1:10">
      <c r="A7" s="817" t="s">
        <v>1992</v>
      </c>
      <c r="B7" s="887"/>
      <c r="C7" s="887"/>
      <c r="D7" s="887"/>
      <c r="E7" s="887"/>
      <c r="F7" s="887"/>
    </row>
    <row r="8" spans="1:10">
      <c r="A8" s="887"/>
      <c r="B8" s="887"/>
      <c r="C8" s="887"/>
      <c r="D8" s="887"/>
      <c r="E8" s="887"/>
      <c r="F8" s="887"/>
    </row>
  </sheetData>
  <mergeCells count="3">
    <mergeCell ref="A2:A3"/>
    <mergeCell ref="D2:E2"/>
    <mergeCell ref="A1:E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 sqref="A2"/>
    </sheetView>
  </sheetViews>
  <sheetFormatPr baseColWidth="10" defaultRowHeight="12.75"/>
  <cols>
    <col min="1" max="1" width="20.125" style="4" customWidth="1"/>
    <col min="2" max="2" width="15.625" style="4" customWidth="1"/>
    <col min="3" max="3" width="16" style="4" customWidth="1"/>
    <col min="4" max="256" width="11.25" style="4"/>
    <col min="257" max="257" width="20.125" style="4" customWidth="1"/>
    <col min="258" max="258" width="14.75" style="4" customWidth="1"/>
    <col min="259" max="259" width="15" style="4" customWidth="1"/>
    <col min="260" max="512" width="11.25" style="4"/>
    <col min="513" max="513" width="20.125" style="4" customWidth="1"/>
    <col min="514" max="514" width="14.75" style="4" customWidth="1"/>
    <col min="515" max="515" width="15" style="4" customWidth="1"/>
    <col min="516" max="768" width="11.25" style="4"/>
    <col min="769" max="769" width="20.125" style="4" customWidth="1"/>
    <col min="770" max="770" width="14.75" style="4" customWidth="1"/>
    <col min="771" max="771" width="15" style="4" customWidth="1"/>
    <col min="772" max="1024" width="11.25" style="4"/>
    <col min="1025" max="1025" width="20.125" style="4" customWidth="1"/>
    <col min="1026" max="1026" width="14.75" style="4" customWidth="1"/>
    <col min="1027" max="1027" width="15" style="4" customWidth="1"/>
    <col min="1028" max="1280" width="11.25" style="4"/>
    <col min="1281" max="1281" width="20.125" style="4" customWidth="1"/>
    <col min="1282" max="1282" width="14.75" style="4" customWidth="1"/>
    <col min="1283" max="1283" width="15" style="4" customWidth="1"/>
    <col min="1284" max="1536" width="11.25" style="4"/>
    <col min="1537" max="1537" width="20.125" style="4" customWidth="1"/>
    <col min="1538" max="1538" width="14.75" style="4" customWidth="1"/>
    <col min="1539" max="1539" width="15" style="4" customWidth="1"/>
    <col min="1540" max="1792" width="11.25" style="4"/>
    <col min="1793" max="1793" width="20.125" style="4" customWidth="1"/>
    <col min="1794" max="1794" width="14.75" style="4" customWidth="1"/>
    <col min="1795" max="1795" width="15" style="4" customWidth="1"/>
    <col min="1796" max="2048" width="11.25" style="4"/>
    <col min="2049" max="2049" width="20.125" style="4" customWidth="1"/>
    <col min="2050" max="2050" width="14.75" style="4" customWidth="1"/>
    <col min="2051" max="2051" width="15" style="4" customWidth="1"/>
    <col min="2052" max="2304" width="11.25" style="4"/>
    <col min="2305" max="2305" width="20.125" style="4" customWidth="1"/>
    <col min="2306" max="2306" width="14.75" style="4" customWidth="1"/>
    <col min="2307" max="2307" width="15" style="4" customWidth="1"/>
    <col min="2308" max="2560" width="11.25" style="4"/>
    <col min="2561" max="2561" width="20.125" style="4" customWidth="1"/>
    <col min="2562" max="2562" width="14.75" style="4" customWidth="1"/>
    <col min="2563" max="2563" width="15" style="4" customWidth="1"/>
    <col min="2564" max="2816" width="11.25" style="4"/>
    <col min="2817" max="2817" width="20.125" style="4" customWidth="1"/>
    <col min="2818" max="2818" width="14.75" style="4" customWidth="1"/>
    <col min="2819" max="2819" width="15" style="4" customWidth="1"/>
    <col min="2820" max="3072" width="11.25" style="4"/>
    <col min="3073" max="3073" width="20.125" style="4" customWidth="1"/>
    <col min="3074" max="3074" width="14.75" style="4" customWidth="1"/>
    <col min="3075" max="3075" width="15" style="4" customWidth="1"/>
    <col min="3076" max="3328" width="11.25" style="4"/>
    <col min="3329" max="3329" width="20.125" style="4" customWidth="1"/>
    <col min="3330" max="3330" width="14.75" style="4" customWidth="1"/>
    <col min="3331" max="3331" width="15" style="4" customWidth="1"/>
    <col min="3332" max="3584" width="11.25" style="4"/>
    <col min="3585" max="3585" width="20.125" style="4" customWidth="1"/>
    <col min="3586" max="3586" width="14.75" style="4" customWidth="1"/>
    <col min="3587" max="3587" width="15" style="4" customWidth="1"/>
    <col min="3588" max="3840" width="11.25" style="4"/>
    <col min="3841" max="3841" width="20.125" style="4" customWidth="1"/>
    <col min="3842" max="3842" width="14.75" style="4" customWidth="1"/>
    <col min="3843" max="3843" width="15" style="4" customWidth="1"/>
    <col min="3844" max="4096" width="11.25" style="4"/>
    <col min="4097" max="4097" width="20.125" style="4" customWidth="1"/>
    <col min="4098" max="4098" width="14.75" style="4" customWidth="1"/>
    <col min="4099" max="4099" width="15" style="4" customWidth="1"/>
    <col min="4100" max="4352" width="11.25" style="4"/>
    <col min="4353" max="4353" width="20.125" style="4" customWidth="1"/>
    <col min="4354" max="4354" width="14.75" style="4" customWidth="1"/>
    <col min="4355" max="4355" width="15" style="4" customWidth="1"/>
    <col min="4356" max="4608" width="11.25" style="4"/>
    <col min="4609" max="4609" width="20.125" style="4" customWidth="1"/>
    <col min="4610" max="4610" width="14.75" style="4" customWidth="1"/>
    <col min="4611" max="4611" width="15" style="4" customWidth="1"/>
    <col min="4612" max="4864" width="11.25" style="4"/>
    <col min="4865" max="4865" width="20.125" style="4" customWidth="1"/>
    <col min="4866" max="4866" width="14.75" style="4" customWidth="1"/>
    <col min="4867" max="4867" width="15" style="4" customWidth="1"/>
    <col min="4868" max="5120" width="11.25" style="4"/>
    <col min="5121" max="5121" width="20.125" style="4" customWidth="1"/>
    <col min="5122" max="5122" width="14.75" style="4" customWidth="1"/>
    <col min="5123" max="5123" width="15" style="4" customWidth="1"/>
    <col min="5124" max="5376" width="11.25" style="4"/>
    <col min="5377" max="5377" width="20.125" style="4" customWidth="1"/>
    <col min="5378" max="5378" width="14.75" style="4" customWidth="1"/>
    <col min="5379" max="5379" width="15" style="4" customWidth="1"/>
    <col min="5380" max="5632" width="11.25" style="4"/>
    <col min="5633" max="5633" width="20.125" style="4" customWidth="1"/>
    <col min="5634" max="5634" width="14.75" style="4" customWidth="1"/>
    <col min="5635" max="5635" width="15" style="4" customWidth="1"/>
    <col min="5636" max="5888" width="11.25" style="4"/>
    <col min="5889" max="5889" width="20.125" style="4" customWidth="1"/>
    <col min="5890" max="5890" width="14.75" style="4" customWidth="1"/>
    <col min="5891" max="5891" width="15" style="4" customWidth="1"/>
    <col min="5892" max="6144" width="11.25" style="4"/>
    <col min="6145" max="6145" width="20.125" style="4" customWidth="1"/>
    <col min="6146" max="6146" width="14.75" style="4" customWidth="1"/>
    <col min="6147" max="6147" width="15" style="4" customWidth="1"/>
    <col min="6148" max="6400" width="11.25" style="4"/>
    <col min="6401" max="6401" width="20.125" style="4" customWidth="1"/>
    <col min="6402" max="6402" width="14.75" style="4" customWidth="1"/>
    <col min="6403" max="6403" width="15" style="4" customWidth="1"/>
    <col min="6404" max="6656" width="11.25" style="4"/>
    <col min="6657" max="6657" width="20.125" style="4" customWidth="1"/>
    <col min="6658" max="6658" width="14.75" style="4" customWidth="1"/>
    <col min="6659" max="6659" width="15" style="4" customWidth="1"/>
    <col min="6660" max="6912" width="11.25" style="4"/>
    <col min="6913" max="6913" width="20.125" style="4" customWidth="1"/>
    <col min="6914" max="6914" width="14.75" style="4" customWidth="1"/>
    <col min="6915" max="6915" width="15" style="4" customWidth="1"/>
    <col min="6916" max="7168" width="11.25" style="4"/>
    <col min="7169" max="7169" width="20.125" style="4" customWidth="1"/>
    <col min="7170" max="7170" width="14.75" style="4" customWidth="1"/>
    <col min="7171" max="7171" width="15" style="4" customWidth="1"/>
    <col min="7172" max="7424" width="11.25" style="4"/>
    <col min="7425" max="7425" width="20.125" style="4" customWidth="1"/>
    <col min="7426" max="7426" width="14.75" style="4" customWidth="1"/>
    <col min="7427" max="7427" width="15" style="4" customWidth="1"/>
    <col min="7428" max="7680" width="11.25" style="4"/>
    <col min="7681" max="7681" width="20.125" style="4" customWidth="1"/>
    <col min="7682" max="7682" width="14.75" style="4" customWidth="1"/>
    <col min="7683" max="7683" width="15" style="4" customWidth="1"/>
    <col min="7684" max="7936" width="11.25" style="4"/>
    <col min="7937" max="7937" width="20.125" style="4" customWidth="1"/>
    <col min="7938" max="7938" width="14.75" style="4" customWidth="1"/>
    <col min="7939" max="7939" width="15" style="4" customWidth="1"/>
    <col min="7940" max="8192" width="11.25" style="4"/>
    <col min="8193" max="8193" width="20.125" style="4" customWidth="1"/>
    <col min="8194" max="8194" width="14.75" style="4" customWidth="1"/>
    <col min="8195" max="8195" width="15" style="4" customWidth="1"/>
    <col min="8196" max="8448" width="11.25" style="4"/>
    <col min="8449" max="8449" width="20.125" style="4" customWidth="1"/>
    <col min="8450" max="8450" width="14.75" style="4" customWidth="1"/>
    <col min="8451" max="8451" width="15" style="4" customWidth="1"/>
    <col min="8452" max="8704" width="11.25" style="4"/>
    <col min="8705" max="8705" width="20.125" style="4" customWidth="1"/>
    <col min="8706" max="8706" width="14.75" style="4" customWidth="1"/>
    <col min="8707" max="8707" width="15" style="4" customWidth="1"/>
    <col min="8708" max="8960" width="11.25" style="4"/>
    <col min="8961" max="8961" width="20.125" style="4" customWidth="1"/>
    <col min="8962" max="8962" width="14.75" style="4" customWidth="1"/>
    <col min="8963" max="8963" width="15" style="4" customWidth="1"/>
    <col min="8964" max="9216" width="11.25" style="4"/>
    <col min="9217" max="9217" width="20.125" style="4" customWidth="1"/>
    <col min="9218" max="9218" width="14.75" style="4" customWidth="1"/>
    <col min="9219" max="9219" width="15" style="4" customWidth="1"/>
    <col min="9220" max="9472" width="11.25" style="4"/>
    <col min="9473" max="9473" width="20.125" style="4" customWidth="1"/>
    <col min="9474" max="9474" width="14.75" style="4" customWidth="1"/>
    <col min="9475" max="9475" width="15" style="4" customWidth="1"/>
    <col min="9476" max="9728" width="11.25" style="4"/>
    <col min="9729" max="9729" width="20.125" style="4" customWidth="1"/>
    <col min="9730" max="9730" width="14.75" style="4" customWidth="1"/>
    <col min="9731" max="9731" width="15" style="4" customWidth="1"/>
    <col min="9732" max="9984" width="11.25" style="4"/>
    <col min="9985" max="9985" width="20.125" style="4" customWidth="1"/>
    <col min="9986" max="9986" width="14.75" style="4" customWidth="1"/>
    <col min="9987" max="9987" width="15" style="4" customWidth="1"/>
    <col min="9988" max="10240" width="11.25" style="4"/>
    <col min="10241" max="10241" width="20.125" style="4" customWidth="1"/>
    <col min="10242" max="10242" width="14.75" style="4" customWidth="1"/>
    <col min="10243" max="10243" width="15" style="4" customWidth="1"/>
    <col min="10244" max="10496" width="11.25" style="4"/>
    <col min="10497" max="10497" width="20.125" style="4" customWidth="1"/>
    <col min="10498" max="10498" width="14.75" style="4" customWidth="1"/>
    <col min="10499" max="10499" width="15" style="4" customWidth="1"/>
    <col min="10500" max="10752" width="11.25" style="4"/>
    <col min="10753" max="10753" width="20.125" style="4" customWidth="1"/>
    <col min="10754" max="10754" width="14.75" style="4" customWidth="1"/>
    <col min="10755" max="10755" width="15" style="4" customWidth="1"/>
    <col min="10756" max="11008" width="11.25" style="4"/>
    <col min="11009" max="11009" width="20.125" style="4" customWidth="1"/>
    <col min="11010" max="11010" width="14.75" style="4" customWidth="1"/>
    <col min="11011" max="11011" width="15" style="4" customWidth="1"/>
    <col min="11012" max="11264" width="11.25" style="4"/>
    <col min="11265" max="11265" width="20.125" style="4" customWidth="1"/>
    <col min="11266" max="11266" width="14.75" style="4" customWidth="1"/>
    <col min="11267" max="11267" width="15" style="4" customWidth="1"/>
    <col min="11268" max="11520" width="11.25" style="4"/>
    <col min="11521" max="11521" width="20.125" style="4" customWidth="1"/>
    <col min="11522" max="11522" width="14.75" style="4" customWidth="1"/>
    <col min="11523" max="11523" width="15" style="4" customWidth="1"/>
    <col min="11524" max="11776" width="11.25" style="4"/>
    <col min="11777" max="11777" width="20.125" style="4" customWidth="1"/>
    <col min="11778" max="11778" width="14.75" style="4" customWidth="1"/>
    <col min="11779" max="11779" width="15" style="4" customWidth="1"/>
    <col min="11780" max="12032" width="11.25" style="4"/>
    <col min="12033" max="12033" width="20.125" style="4" customWidth="1"/>
    <col min="12034" max="12034" width="14.75" style="4" customWidth="1"/>
    <col min="12035" max="12035" width="15" style="4" customWidth="1"/>
    <col min="12036" max="12288" width="11.25" style="4"/>
    <col min="12289" max="12289" width="20.125" style="4" customWidth="1"/>
    <col min="12290" max="12290" width="14.75" style="4" customWidth="1"/>
    <col min="12291" max="12291" width="15" style="4" customWidth="1"/>
    <col min="12292" max="12544" width="11.25" style="4"/>
    <col min="12545" max="12545" width="20.125" style="4" customWidth="1"/>
    <col min="12546" max="12546" width="14.75" style="4" customWidth="1"/>
    <col min="12547" max="12547" width="15" style="4" customWidth="1"/>
    <col min="12548" max="12800" width="11.25" style="4"/>
    <col min="12801" max="12801" width="20.125" style="4" customWidth="1"/>
    <col min="12802" max="12802" width="14.75" style="4" customWidth="1"/>
    <col min="12803" max="12803" width="15" style="4" customWidth="1"/>
    <col min="12804" max="13056" width="11.25" style="4"/>
    <col min="13057" max="13057" width="20.125" style="4" customWidth="1"/>
    <col min="13058" max="13058" width="14.75" style="4" customWidth="1"/>
    <col min="13059" max="13059" width="15" style="4" customWidth="1"/>
    <col min="13060" max="13312" width="11.25" style="4"/>
    <col min="13313" max="13313" width="20.125" style="4" customWidth="1"/>
    <col min="13314" max="13314" width="14.75" style="4" customWidth="1"/>
    <col min="13315" max="13315" width="15" style="4" customWidth="1"/>
    <col min="13316" max="13568" width="11.25" style="4"/>
    <col min="13569" max="13569" width="20.125" style="4" customWidth="1"/>
    <col min="13570" max="13570" width="14.75" style="4" customWidth="1"/>
    <col min="13571" max="13571" width="15" style="4" customWidth="1"/>
    <col min="13572" max="13824" width="11.25" style="4"/>
    <col min="13825" max="13825" width="20.125" style="4" customWidth="1"/>
    <col min="13826" max="13826" width="14.75" style="4" customWidth="1"/>
    <col min="13827" max="13827" width="15" style="4" customWidth="1"/>
    <col min="13828" max="14080" width="11.25" style="4"/>
    <col min="14081" max="14081" width="20.125" style="4" customWidth="1"/>
    <col min="14082" max="14082" width="14.75" style="4" customWidth="1"/>
    <col min="14083" max="14083" width="15" style="4" customWidth="1"/>
    <col min="14084" max="14336" width="11.25" style="4"/>
    <col min="14337" max="14337" width="20.125" style="4" customWidth="1"/>
    <col min="14338" max="14338" width="14.75" style="4" customWidth="1"/>
    <col min="14339" max="14339" width="15" style="4" customWidth="1"/>
    <col min="14340" max="14592" width="11.25" style="4"/>
    <col min="14593" max="14593" width="20.125" style="4" customWidth="1"/>
    <col min="14594" max="14594" width="14.75" style="4" customWidth="1"/>
    <col min="14595" max="14595" width="15" style="4" customWidth="1"/>
    <col min="14596" max="14848" width="11.25" style="4"/>
    <col min="14849" max="14849" width="20.125" style="4" customWidth="1"/>
    <col min="14850" max="14850" width="14.75" style="4" customWidth="1"/>
    <col min="14851" max="14851" width="15" style="4" customWidth="1"/>
    <col min="14852" max="15104" width="11.25" style="4"/>
    <col min="15105" max="15105" width="20.125" style="4" customWidth="1"/>
    <col min="15106" max="15106" width="14.75" style="4" customWidth="1"/>
    <col min="15107" max="15107" width="15" style="4" customWidth="1"/>
    <col min="15108" max="15360" width="11.25" style="4"/>
    <col min="15361" max="15361" width="20.125" style="4" customWidth="1"/>
    <col min="15362" max="15362" width="14.75" style="4" customWidth="1"/>
    <col min="15363" max="15363" width="15" style="4" customWidth="1"/>
    <col min="15364" max="15616" width="11.25" style="4"/>
    <col min="15617" max="15617" width="20.125" style="4" customWidth="1"/>
    <col min="15618" max="15618" width="14.75" style="4" customWidth="1"/>
    <col min="15619" max="15619" width="15" style="4" customWidth="1"/>
    <col min="15620" max="15872" width="11.25" style="4"/>
    <col min="15873" max="15873" width="20.125" style="4" customWidth="1"/>
    <col min="15874" max="15874" width="14.75" style="4" customWidth="1"/>
    <col min="15875" max="15875" width="15" style="4" customWidth="1"/>
    <col min="15876" max="16128" width="11.25" style="4"/>
    <col min="16129" max="16129" width="20.125" style="4" customWidth="1"/>
    <col min="16130" max="16130" width="14.75" style="4" customWidth="1"/>
    <col min="16131" max="16131" width="15" style="4" customWidth="1"/>
    <col min="16132" max="16384" width="11.25" style="4"/>
  </cols>
  <sheetData>
    <row r="1" spans="1:3" ht="27.6" customHeight="1">
      <c r="A1" s="991" t="s">
        <v>2323</v>
      </c>
      <c r="B1" s="991"/>
      <c r="C1" s="991"/>
    </row>
    <row r="2" spans="1:3" ht="25.5">
      <c r="A2" s="43" t="s">
        <v>231</v>
      </c>
      <c r="B2" s="43" t="s">
        <v>232</v>
      </c>
      <c r="C2" s="43" t="s">
        <v>233</v>
      </c>
    </row>
    <row r="3" spans="1:3">
      <c r="A3" s="7" t="s">
        <v>234</v>
      </c>
      <c r="B3" s="53">
        <v>227</v>
      </c>
      <c r="C3" s="53">
        <v>9</v>
      </c>
    </row>
    <row r="4" spans="1:3">
      <c r="A4" s="7" t="s">
        <v>10</v>
      </c>
      <c r="B4" s="53">
        <v>23</v>
      </c>
      <c r="C4" s="53">
        <v>3</v>
      </c>
    </row>
    <row r="5" spans="1:3">
      <c r="A5" s="7" t="s">
        <v>235</v>
      </c>
      <c r="B5" s="53">
        <v>30</v>
      </c>
      <c r="C5" s="53">
        <v>1</v>
      </c>
    </row>
    <row r="6" spans="1:3">
      <c r="A6" s="7" t="s">
        <v>236</v>
      </c>
      <c r="B6" s="53">
        <v>23</v>
      </c>
      <c r="C6" s="53" t="s">
        <v>218</v>
      </c>
    </row>
    <row r="7" spans="1:3">
      <c r="A7" s="7" t="s">
        <v>237</v>
      </c>
      <c r="B7" s="53">
        <v>31</v>
      </c>
      <c r="C7" s="53">
        <v>1</v>
      </c>
    </row>
    <row r="8" spans="1:3">
      <c r="A8" s="7" t="s">
        <v>238</v>
      </c>
      <c r="B8" s="53">
        <v>52</v>
      </c>
      <c r="C8" s="53">
        <v>2</v>
      </c>
    </row>
    <row r="9" spans="1:3">
      <c r="A9" s="7" t="s">
        <v>239</v>
      </c>
      <c r="B9" s="53">
        <v>61</v>
      </c>
      <c r="C9" s="53">
        <v>2</v>
      </c>
    </row>
    <row r="10" spans="1:3">
      <c r="A10" s="7" t="s">
        <v>240</v>
      </c>
      <c r="B10" s="53">
        <v>67</v>
      </c>
      <c r="C10" s="53">
        <v>4</v>
      </c>
    </row>
    <row r="11" spans="1:3">
      <c r="A11" s="7" t="s">
        <v>241</v>
      </c>
      <c r="B11" s="53">
        <v>71</v>
      </c>
      <c r="C11" s="53">
        <v>5</v>
      </c>
    </row>
    <row r="12" spans="1:3">
      <c r="A12" s="7" t="s">
        <v>242</v>
      </c>
      <c r="B12" s="53">
        <v>40</v>
      </c>
      <c r="C12" s="53">
        <v>1</v>
      </c>
    </row>
    <row r="13" spans="1:3">
      <c r="A13" s="7" t="s">
        <v>243</v>
      </c>
      <c r="B13" s="53">
        <v>24</v>
      </c>
      <c r="C13" s="53">
        <v>1</v>
      </c>
    </row>
    <row r="14" spans="1:3">
      <c r="A14" s="7" t="s">
        <v>244</v>
      </c>
      <c r="B14" s="53">
        <v>16</v>
      </c>
      <c r="C14" s="53" t="s">
        <v>218</v>
      </c>
    </row>
    <row r="15" spans="1:3">
      <c r="A15" s="7" t="s">
        <v>245</v>
      </c>
      <c r="B15" s="53">
        <v>8</v>
      </c>
      <c r="C15" s="53">
        <v>1</v>
      </c>
    </row>
    <row r="16" spans="1:3">
      <c r="A16" s="7" t="s">
        <v>246</v>
      </c>
      <c r="B16" s="53">
        <v>3</v>
      </c>
      <c r="C16" s="53" t="s">
        <v>218</v>
      </c>
    </row>
    <row r="17" spans="1:3">
      <c r="A17" s="7" t="s">
        <v>247</v>
      </c>
      <c r="B17" s="53" t="s">
        <v>218</v>
      </c>
      <c r="C17" s="53">
        <v>2</v>
      </c>
    </row>
    <row r="18" spans="1:3">
      <c r="A18" s="7" t="s">
        <v>248</v>
      </c>
      <c r="B18" s="53">
        <v>2</v>
      </c>
      <c r="C18" s="53" t="s">
        <v>218</v>
      </c>
    </row>
    <row r="19" spans="1:3">
      <c r="A19" s="7" t="s">
        <v>249</v>
      </c>
      <c r="B19" s="53" t="s">
        <v>218</v>
      </c>
      <c r="C19" s="53" t="s">
        <v>218</v>
      </c>
    </row>
    <row r="20" spans="1:3">
      <c r="A20" s="7" t="s">
        <v>250</v>
      </c>
      <c r="B20" s="53">
        <v>1</v>
      </c>
      <c r="C20" s="53" t="s">
        <v>218</v>
      </c>
    </row>
    <row r="21" spans="1:3">
      <c r="A21" s="7" t="s">
        <v>251</v>
      </c>
      <c r="B21" s="53" t="s">
        <v>218</v>
      </c>
      <c r="C21" s="53" t="s">
        <v>218</v>
      </c>
    </row>
    <row r="22" spans="1:3">
      <c r="A22" s="7" t="s">
        <v>17</v>
      </c>
      <c r="B22" s="53">
        <f>SUM(B3:B21)</f>
        <v>679</v>
      </c>
      <c r="C22" s="53">
        <f>SUM(C3:D21)</f>
        <v>32</v>
      </c>
    </row>
    <row r="23" spans="1:3">
      <c r="A23" s="990" t="s">
        <v>259</v>
      </c>
      <c r="B23" s="990"/>
      <c r="C23" s="990"/>
    </row>
    <row r="24" spans="1:3">
      <c r="A24" s="990"/>
      <c r="B24" s="990"/>
      <c r="C24" s="990"/>
    </row>
  </sheetData>
  <customSheetViews>
    <customSheetView guid="{9CA68ABA-C7BA-4E64-96EE-1D97745C1F44}">
      <pageMargins left="0.78740157499999996" right="0.78740157499999996" top="0.984251969" bottom="0.984251969" header="0.4921259845" footer="0.4921259845"/>
      <pageSetup paperSize="9" orientation="portrait" r:id="rId1"/>
      <headerFooter alignWithMargins="0"/>
    </customSheetView>
  </customSheetViews>
  <mergeCells count="2">
    <mergeCell ref="A23:C24"/>
    <mergeCell ref="A1:C1"/>
  </mergeCells>
  <pageMargins left="0.78740157499999996" right="0.78740157499999996" top="0.984251969" bottom="0.984251969" header="0.4921259845" footer="0.4921259845"/>
  <pageSetup paperSize="9" orientation="portrait" r:id="rId2"/>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2" sqref="A2"/>
    </sheetView>
  </sheetViews>
  <sheetFormatPr baseColWidth="10" defaultColWidth="11.25" defaultRowHeight="15"/>
  <cols>
    <col min="1" max="1" width="17.125" style="858" customWidth="1"/>
    <col min="2" max="16384" width="11.25" style="858"/>
  </cols>
  <sheetData>
    <row r="1" spans="1:10" ht="27.6" customHeight="1">
      <c r="A1" s="711" t="s">
        <v>2394</v>
      </c>
      <c r="B1" s="711"/>
      <c r="C1" s="711"/>
      <c r="D1" s="711"/>
      <c r="E1" s="711"/>
      <c r="F1" s="711"/>
      <c r="G1" s="711"/>
      <c r="H1" s="711"/>
      <c r="I1" s="711"/>
      <c r="J1" s="955"/>
    </row>
    <row r="2" spans="1:10">
      <c r="A2" s="714"/>
      <c r="B2" s="1241" t="s">
        <v>1993</v>
      </c>
      <c r="C2" s="1241"/>
      <c r="D2" s="1241"/>
      <c r="E2" s="1241"/>
      <c r="F2" s="1241"/>
      <c r="G2" s="1241"/>
      <c r="H2" s="1241"/>
      <c r="I2" s="1241"/>
    </row>
    <row r="3" spans="1:10">
      <c r="A3" s="714"/>
      <c r="B3" s="717">
        <v>2005</v>
      </c>
      <c r="C3" s="717">
        <v>2006</v>
      </c>
      <c r="D3" s="717">
        <v>2007</v>
      </c>
      <c r="E3" s="717">
        <v>2008</v>
      </c>
      <c r="F3" s="717">
        <v>2009</v>
      </c>
      <c r="G3" s="717">
        <v>2010</v>
      </c>
      <c r="H3" s="717">
        <v>2011</v>
      </c>
      <c r="I3" s="718">
        <v>2012</v>
      </c>
    </row>
    <row r="4" spans="1:10" ht="14.45" customHeight="1">
      <c r="A4" s="715" t="s">
        <v>2048</v>
      </c>
      <c r="B4" s="831">
        <v>254</v>
      </c>
      <c r="C4" s="831">
        <v>288</v>
      </c>
      <c r="D4" s="831">
        <v>303</v>
      </c>
      <c r="E4" s="831">
        <v>331</v>
      </c>
      <c r="F4" s="831">
        <v>358</v>
      </c>
      <c r="G4" s="831">
        <v>317</v>
      </c>
      <c r="H4" s="831">
        <v>365</v>
      </c>
      <c r="I4" s="832">
        <v>379</v>
      </c>
      <c r="J4" s="859"/>
    </row>
    <row r="5" spans="1:10" ht="14.45" customHeight="1">
      <c r="A5" s="715" t="s">
        <v>1937</v>
      </c>
      <c r="B5" s="831">
        <v>158</v>
      </c>
      <c r="C5" s="831">
        <v>187</v>
      </c>
      <c r="D5" s="831">
        <v>204</v>
      </c>
      <c r="E5" s="831">
        <v>206</v>
      </c>
      <c r="F5" s="831">
        <v>268</v>
      </c>
      <c r="G5" s="831">
        <v>240</v>
      </c>
      <c r="H5" s="831">
        <v>231</v>
      </c>
      <c r="I5" s="832">
        <v>237</v>
      </c>
    </row>
    <row r="6" spans="1:10" ht="14.45" customHeight="1">
      <c r="A6" s="715" t="s">
        <v>1936</v>
      </c>
      <c r="B6" s="831">
        <v>96</v>
      </c>
      <c r="C6" s="831">
        <v>101</v>
      </c>
      <c r="D6" s="831">
        <v>99</v>
      </c>
      <c r="E6" s="831">
        <v>125</v>
      </c>
      <c r="F6" s="831">
        <v>90</v>
      </c>
      <c r="G6" s="831">
        <v>77</v>
      </c>
      <c r="H6" s="831">
        <v>135</v>
      </c>
      <c r="I6" s="832">
        <v>142</v>
      </c>
    </row>
    <row r="7" spans="1:10" ht="14.45" customHeight="1">
      <c r="A7" s="715" t="s">
        <v>1962</v>
      </c>
      <c r="B7" s="831">
        <v>0</v>
      </c>
      <c r="C7" s="831">
        <v>0</v>
      </c>
      <c r="D7" s="831">
        <v>0</v>
      </c>
      <c r="E7" s="831">
        <v>0</v>
      </c>
      <c r="F7" s="831">
        <v>0</v>
      </c>
      <c r="G7" s="831">
        <v>0</v>
      </c>
      <c r="H7" s="831">
        <v>0</v>
      </c>
      <c r="I7" s="832">
        <v>1</v>
      </c>
    </row>
    <row r="8" spans="1:10" ht="14.45" customHeight="1">
      <c r="A8" s="715" t="s">
        <v>2049</v>
      </c>
      <c r="B8" s="831">
        <v>0</v>
      </c>
      <c r="C8" s="831">
        <v>0</v>
      </c>
      <c r="D8" s="831">
        <v>2</v>
      </c>
      <c r="E8" s="831">
        <v>5</v>
      </c>
      <c r="F8" s="831">
        <v>26</v>
      </c>
      <c r="G8" s="831">
        <v>5</v>
      </c>
      <c r="H8" s="831">
        <v>17</v>
      </c>
      <c r="I8" s="832">
        <v>60</v>
      </c>
    </row>
    <row r="9" spans="1:10" ht="14.45" customHeight="1">
      <c r="A9" s="715" t="s">
        <v>2050</v>
      </c>
      <c r="B9" s="831">
        <v>41</v>
      </c>
      <c r="C9" s="831">
        <v>38</v>
      </c>
      <c r="D9" s="831">
        <v>72</v>
      </c>
      <c r="E9" s="831">
        <v>65</v>
      </c>
      <c r="F9" s="831">
        <v>84</v>
      </c>
      <c r="G9" s="831">
        <v>76</v>
      </c>
      <c r="H9" s="831">
        <v>123</v>
      </c>
      <c r="I9" s="832">
        <v>115</v>
      </c>
    </row>
    <row r="10" spans="1:10" ht="14.45" customHeight="1">
      <c r="A10" s="715" t="s">
        <v>2051</v>
      </c>
      <c r="B10" s="831">
        <v>75</v>
      </c>
      <c r="C10" s="831">
        <v>72</v>
      </c>
      <c r="D10" s="831">
        <v>104</v>
      </c>
      <c r="E10" s="831">
        <v>97</v>
      </c>
      <c r="F10" s="831">
        <v>76</v>
      </c>
      <c r="G10" s="831">
        <v>88</v>
      </c>
      <c r="H10" s="831">
        <v>79</v>
      </c>
      <c r="I10" s="832">
        <v>56</v>
      </c>
    </row>
    <row r="11" spans="1:10" ht="14.45" customHeight="1">
      <c r="A11" s="715" t="s">
        <v>2052</v>
      </c>
      <c r="B11" s="831">
        <v>90</v>
      </c>
      <c r="C11" s="831">
        <v>102</v>
      </c>
      <c r="D11" s="831">
        <v>80</v>
      </c>
      <c r="E11" s="831">
        <v>67</v>
      </c>
      <c r="F11" s="831">
        <v>63</v>
      </c>
      <c r="G11" s="831">
        <v>61</v>
      </c>
      <c r="H11" s="831">
        <v>66</v>
      </c>
      <c r="I11" s="832">
        <v>85</v>
      </c>
    </row>
    <row r="12" spans="1:10" ht="14.45" customHeight="1">
      <c r="A12" s="715" t="s">
        <v>2053</v>
      </c>
      <c r="B12" s="831">
        <v>35</v>
      </c>
      <c r="C12" s="831">
        <v>45</v>
      </c>
      <c r="D12" s="831">
        <v>27</v>
      </c>
      <c r="E12" s="831">
        <v>33</v>
      </c>
      <c r="F12" s="831">
        <v>31</v>
      </c>
      <c r="G12" s="831">
        <v>26</v>
      </c>
      <c r="H12" s="831">
        <v>30</v>
      </c>
      <c r="I12" s="832">
        <v>22</v>
      </c>
    </row>
    <row r="13" spans="1:10">
      <c r="A13" s="715" t="s">
        <v>1967</v>
      </c>
      <c r="B13" s="835">
        <v>5</v>
      </c>
      <c r="C13" s="860">
        <v>3</v>
      </c>
      <c r="D13" s="835">
        <v>1</v>
      </c>
      <c r="E13" s="835">
        <v>5</v>
      </c>
      <c r="F13" s="860">
        <v>3</v>
      </c>
      <c r="G13" s="835">
        <v>1</v>
      </c>
      <c r="H13" s="835">
        <v>4</v>
      </c>
      <c r="I13" s="835">
        <v>2</v>
      </c>
    </row>
    <row r="14" spans="1:10">
      <c r="A14" s="1280" t="s">
        <v>2054</v>
      </c>
      <c r="B14" s="1280"/>
      <c r="C14" s="1280"/>
      <c r="D14" s="1280"/>
      <c r="E14" s="1280"/>
      <c r="F14" s="1280"/>
      <c r="G14" s="1280"/>
      <c r="H14" s="1280"/>
      <c r="I14" s="1280"/>
    </row>
    <row r="15" spans="1:10">
      <c r="A15" s="1281" t="s">
        <v>2055</v>
      </c>
      <c r="B15" s="1282"/>
    </row>
  </sheetData>
  <mergeCells count="3">
    <mergeCell ref="B2:I2"/>
    <mergeCell ref="A14:I14"/>
    <mergeCell ref="A15:B15"/>
  </mergeCells>
  <pageMargins left="0.7" right="0.7" top="0.78740157499999996" bottom="0.78740157499999996" header="0.3" footer="0.3"/>
  <pageSetup paperSize="9" orientation="portrait" horizont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2" sqref="A2:B3"/>
    </sheetView>
  </sheetViews>
  <sheetFormatPr baseColWidth="10" defaultColWidth="11.25" defaultRowHeight="15"/>
  <cols>
    <col min="1" max="1" width="13.5" style="724" customWidth="1"/>
    <col min="2" max="2" width="11.25" style="724"/>
    <col min="3" max="3" width="6.25" style="724" customWidth="1"/>
    <col min="4" max="4" width="6.75" style="724" customWidth="1"/>
    <col min="5" max="5" width="6.625" style="724" customWidth="1"/>
    <col min="6" max="6" width="6.75" style="724" customWidth="1"/>
    <col min="7" max="7" width="6.25" style="724" customWidth="1"/>
    <col min="8" max="8" width="7.25" style="724" customWidth="1"/>
    <col min="9" max="9" width="6.625" style="724" customWidth="1"/>
    <col min="10" max="10" width="5.75" style="724" customWidth="1"/>
    <col min="11" max="16384" width="11.25" style="724"/>
  </cols>
  <sheetData>
    <row r="1" spans="1:10" ht="27.6" customHeight="1">
      <c r="A1" s="711" t="s">
        <v>2395</v>
      </c>
      <c r="B1" s="711"/>
      <c r="C1" s="711"/>
      <c r="D1" s="711"/>
      <c r="E1" s="711"/>
      <c r="F1" s="711"/>
      <c r="G1" s="711"/>
      <c r="H1" s="711"/>
      <c r="I1" s="711"/>
      <c r="J1" s="711"/>
    </row>
    <row r="2" spans="1:10">
      <c r="A2" s="1240"/>
      <c r="B2" s="1240"/>
      <c r="C2" s="1241" t="s">
        <v>1993</v>
      </c>
      <c r="D2" s="1241"/>
      <c r="E2" s="1241"/>
      <c r="F2" s="1241"/>
      <c r="G2" s="1241"/>
      <c r="H2" s="1241"/>
      <c r="I2" s="1241"/>
      <c r="J2" s="1241"/>
    </row>
    <row r="3" spans="1:10">
      <c r="A3" s="1240"/>
      <c r="B3" s="1240"/>
      <c r="C3" s="717">
        <v>2005</v>
      </c>
      <c r="D3" s="717">
        <v>2006</v>
      </c>
      <c r="E3" s="717">
        <v>2007</v>
      </c>
      <c r="F3" s="717">
        <v>2008</v>
      </c>
      <c r="G3" s="717">
        <v>2009</v>
      </c>
      <c r="H3" s="717">
        <v>2010</v>
      </c>
      <c r="I3" s="717">
        <v>2011</v>
      </c>
      <c r="J3" s="718">
        <v>2012</v>
      </c>
    </row>
    <row r="4" spans="1:10" ht="15" customHeight="1">
      <c r="A4" s="861"/>
      <c r="B4" s="715" t="s">
        <v>2048</v>
      </c>
      <c r="C4" s="831">
        <v>254</v>
      </c>
      <c r="D4" s="831">
        <v>288</v>
      </c>
      <c r="E4" s="831">
        <v>303</v>
      </c>
      <c r="F4" s="831">
        <v>331</v>
      </c>
      <c r="G4" s="831">
        <v>358</v>
      </c>
      <c r="H4" s="831">
        <v>317</v>
      </c>
      <c r="I4" s="831">
        <v>365</v>
      </c>
      <c r="J4" s="832">
        <v>379</v>
      </c>
    </row>
    <row r="5" spans="1:10">
      <c r="A5" s="1283" t="s">
        <v>2056</v>
      </c>
      <c r="B5" s="830" t="s">
        <v>1937</v>
      </c>
      <c r="C5" s="831">
        <v>47</v>
      </c>
      <c r="D5" s="831">
        <v>62</v>
      </c>
      <c r="E5" s="831">
        <v>56</v>
      </c>
      <c r="F5" s="831">
        <v>56</v>
      </c>
      <c r="G5" s="831">
        <v>57</v>
      </c>
      <c r="H5" s="831">
        <v>68</v>
      </c>
      <c r="I5" s="831">
        <v>81</v>
      </c>
      <c r="J5" s="832">
        <v>60</v>
      </c>
    </row>
    <row r="6" spans="1:10" ht="25.5" customHeight="1">
      <c r="A6" s="1283"/>
      <c r="B6" s="715" t="s">
        <v>1936</v>
      </c>
      <c r="C6" s="831">
        <v>2</v>
      </c>
      <c r="D6" s="831">
        <v>3</v>
      </c>
      <c r="E6" s="833" t="s">
        <v>218</v>
      </c>
      <c r="F6" s="833">
        <v>2</v>
      </c>
      <c r="G6" s="833" t="s">
        <v>218</v>
      </c>
      <c r="H6" s="833" t="s">
        <v>218</v>
      </c>
      <c r="I6" s="833" t="s">
        <v>218</v>
      </c>
      <c r="J6" s="832">
        <v>1</v>
      </c>
    </row>
    <row r="7" spans="1:10">
      <c r="A7" s="1283" t="s">
        <v>2057</v>
      </c>
      <c r="B7" s="715" t="s">
        <v>1937</v>
      </c>
      <c r="C7" s="831">
        <v>6</v>
      </c>
      <c r="D7" s="831">
        <v>24</v>
      </c>
      <c r="E7" s="831">
        <v>17</v>
      </c>
      <c r="F7" s="831">
        <v>15</v>
      </c>
      <c r="G7" s="831">
        <v>16</v>
      </c>
      <c r="H7" s="831">
        <v>9</v>
      </c>
      <c r="I7" s="831">
        <v>14</v>
      </c>
      <c r="J7" s="832">
        <v>10</v>
      </c>
    </row>
    <row r="8" spans="1:10" ht="15" customHeight="1">
      <c r="A8" s="1283"/>
      <c r="B8" s="715" t="s">
        <v>1936</v>
      </c>
      <c r="C8" s="831">
        <v>24</v>
      </c>
      <c r="D8" s="831">
        <v>45</v>
      </c>
      <c r="E8" s="831">
        <v>38</v>
      </c>
      <c r="F8" s="831">
        <v>29</v>
      </c>
      <c r="G8" s="831">
        <v>37</v>
      </c>
      <c r="H8" s="831">
        <v>27</v>
      </c>
      <c r="I8" s="831">
        <v>49</v>
      </c>
      <c r="J8" s="832">
        <v>46</v>
      </c>
    </row>
    <row r="9" spans="1:10">
      <c r="A9" s="1283" t="s">
        <v>2058</v>
      </c>
      <c r="B9" s="715" t="s">
        <v>1937</v>
      </c>
      <c r="C9" s="831">
        <v>17</v>
      </c>
      <c r="D9" s="831">
        <v>20</v>
      </c>
      <c r="E9" s="831">
        <v>34</v>
      </c>
      <c r="F9" s="831">
        <v>46</v>
      </c>
      <c r="G9" s="831">
        <v>33</v>
      </c>
      <c r="H9" s="831">
        <v>14</v>
      </c>
      <c r="I9" s="831">
        <v>20</v>
      </c>
      <c r="J9" s="832">
        <v>23</v>
      </c>
    </row>
    <row r="10" spans="1:10">
      <c r="A10" s="1283"/>
      <c r="B10" s="715" t="s">
        <v>1936</v>
      </c>
      <c r="C10" s="832">
        <v>9</v>
      </c>
      <c r="D10" s="835">
        <v>17</v>
      </c>
      <c r="E10" s="835">
        <v>12</v>
      </c>
      <c r="F10" s="832">
        <v>16</v>
      </c>
      <c r="G10" s="835">
        <v>12</v>
      </c>
      <c r="H10" s="835">
        <v>12</v>
      </c>
      <c r="I10" s="835">
        <v>19</v>
      </c>
      <c r="J10" s="832">
        <v>12</v>
      </c>
    </row>
    <row r="11" spans="1:10" ht="30.6" customHeight="1">
      <c r="A11" s="1280" t="s">
        <v>2059</v>
      </c>
      <c r="B11" s="1280"/>
      <c r="C11" s="1280"/>
      <c r="D11" s="1280"/>
      <c r="E11" s="1280"/>
      <c r="F11" s="1280"/>
      <c r="G11" s="1280"/>
      <c r="H11" s="1280"/>
      <c r="I11" s="1280"/>
      <c r="J11" s="1280"/>
    </row>
    <row r="12" spans="1:10">
      <c r="A12" s="1281" t="s">
        <v>2055</v>
      </c>
      <c r="B12" s="1281"/>
      <c r="C12" s="1281"/>
    </row>
  </sheetData>
  <mergeCells count="7">
    <mergeCell ref="A11:J11"/>
    <mergeCell ref="A12:C12"/>
    <mergeCell ref="C2:J2"/>
    <mergeCell ref="A2:B3"/>
    <mergeCell ref="A5:A6"/>
    <mergeCell ref="A7:A8"/>
    <mergeCell ref="A9:A10"/>
  </mergeCells>
  <pageMargins left="0.7" right="0.7" top="0.78740157499999996" bottom="0.78740157499999996" header="0.3" footer="0.3"/>
  <pageSetup paperSize="9"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3"/>
  <sheetViews>
    <sheetView showGridLines="0" zoomScaleNormal="100" workbookViewId="0">
      <selection activeCell="A2" sqref="A2:A4"/>
    </sheetView>
  </sheetViews>
  <sheetFormatPr baseColWidth="10" defaultColWidth="11" defaultRowHeight="12.75"/>
  <cols>
    <col min="1" max="1" width="33" style="868" bestFit="1" customWidth="1"/>
    <col min="2" max="7" width="11.375" style="862" customWidth="1"/>
    <col min="8" max="16384" width="11" style="862"/>
  </cols>
  <sheetData>
    <row r="1" spans="1:10" ht="27.6" customHeight="1">
      <c r="A1" s="1285" t="s">
        <v>2325</v>
      </c>
      <c r="B1" s="1285"/>
      <c r="C1" s="1285"/>
      <c r="D1" s="1285"/>
      <c r="E1" s="1285"/>
      <c r="F1" s="1285"/>
      <c r="G1" s="1285"/>
      <c r="H1" s="954"/>
      <c r="I1" s="954"/>
      <c r="J1" s="954"/>
    </row>
    <row r="2" spans="1:10" ht="18.600000000000001" customHeight="1">
      <c r="A2" s="1286" t="s">
        <v>1994</v>
      </c>
      <c r="B2" s="1287" t="s">
        <v>2062</v>
      </c>
      <c r="C2" s="1287"/>
      <c r="D2" s="1287"/>
      <c r="E2" s="1287" t="s">
        <v>2063</v>
      </c>
      <c r="F2" s="1287"/>
      <c r="G2" s="1287"/>
    </row>
    <row r="3" spans="1:10" ht="25.9" customHeight="1">
      <c r="A3" s="1286"/>
      <c r="B3" s="873" t="s">
        <v>2064</v>
      </c>
      <c r="C3" s="873" t="s">
        <v>1996</v>
      </c>
      <c r="D3" s="873" t="s">
        <v>1997</v>
      </c>
      <c r="E3" s="873" t="s">
        <v>2064</v>
      </c>
      <c r="F3" s="873" t="s">
        <v>1996</v>
      </c>
      <c r="G3" s="873" t="s">
        <v>1997</v>
      </c>
    </row>
    <row r="4" spans="1:10" s="863" customFormat="1" ht="16.899999999999999" customHeight="1">
      <c r="A4" s="1286"/>
      <c r="B4" s="874">
        <v>1</v>
      </c>
      <c r="C4" s="874">
        <v>2</v>
      </c>
      <c r="D4" s="874">
        <v>3</v>
      </c>
      <c r="E4" s="874">
        <v>4</v>
      </c>
      <c r="F4" s="874">
        <v>5</v>
      </c>
      <c r="G4" s="874">
        <v>6</v>
      </c>
    </row>
    <row r="5" spans="1:10" ht="15" customHeight="1">
      <c r="A5" s="880" t="s">
        <v>2065</v>
      </c>
      <c r="B5" s="881">
        <v>29</v>
      </c>
      <c r="C5" s="881">
        <v>299</v>
      </c>
      <c r="D5" s="881">
        <v>36</v>
      </c>
      <c r="E5" s="881">
        <v>13</v>
      </c>
      <c r="F5" s="881">
        <v>365</v>
      </c>
      <c r="G5" s="881">
        <v>44</v>
      </c>
    </row>
    <row r="6" spans="1:10" ht="15" customHeight="1">
      <c r="A6" s="880" t="s">
        <v>1998</v>
      </c>
      <c r="B6" s="881">
        <v>0</v>
      </c>
      <c r="C6" s="881">
        <v>0</v>
      </c>
      <c r="D6" s="881">
        <v>0</v>
      </c>
      <c r="E6" s="881">
        <v>0</v>
      </c>
      <c r="F6" s="881">
        <v>0</v>
      </c>
      <c r="G6" s="881">
        <v>0</v>
      </c>
    </row>
    <row r="7" spans="1:10" ht="15" customHeight="1">
      <c r="A7" s="880" t="s">
        <v>1999</v>
      </c>
      <c r="B7" s="881">
        <v>0</v>
      </c>
      <c r="C7" s="881">
        <v>0</v>
      </c>
      <c r="D7" s="881">
        <v>0</v>
      </c>
      <c r="E7" s="881">
        <v>0</v>
      </c>
      <c r="F7" s="881">
        <v>0</v>
      </c>
      <c r="G7" s="881">
        <v>0</v>
      </c>
    </row>
    <row r="8" spans="1:10" ht="15" customHeight="1">
      <c r="A8" s="880" t="s">
        <v>2000</v>
      </c>
      <c r="B8" s="881">
        <v>0</v>
      </c>
      <c r="C8" s="881">
        <v>0</v>
      </c>
      <c r="D8" s="881">
        <v>0</v>
      </c>
      <c r="E8" s="881">
        <v>0</v>
      </c>
      <c r="F8" s="881">
        <v>0</v>
      </c>
      <c r="G8" s="881">
        <v>0</v>
      </c>
    </row>
    <row r="9" spans="1:10" ht="15" customHeight="1">
      <c r="A9" s="880" t="s">
        <v>2002</v>
      </c>
      <c r="B9" s="881">
        <v>0</v>
      </c>
      <c r="C9" s="881">
        <v>0</v>
      </c>
      <c r="D9" s="881">
        <v>0</v>
      </c>
      <c r="E9" s="881">
        <v>0</v>
      </c>
      <c r="F9" s="881">
        <v>0</v>
      </c>
      <c r="G9" s="881">
        <v>0</v>
      </c>
    </row>
    <row r="10" spans="1:10" ht="15" customHeight="1">
      <c r="A10" s="880" t="s">
        <v>2003</v>
      </c>
      <c r="B10" s="881">
        <v>0</v>
      </c>
      <c r="C10" s="881">
        <v>0</v>
      </c>
      <c r="D10" s="881">
        <v>0</v>
      </c>
      <c r="E10" s="881">
        <v>0</v>
      </c>
      <c r="F10" s="881">
        <v>3</v>
      </c>
      <c r="G10" s="881">
        <v>0</v>
      </c>
    </row>
    <row r="11" spans="1:10" ht="15" customHeight="1">
      <c r="A11" s="880" t="s">
        <v>2004</v>
      </c>
      <c r="B11" s="881">
        <v>0</v>
      </c>
      <c r="C11" s="881">
        <v>0</v>
      </c>
      <c r="D11" s="881">
        <v>0</v>
      </c>
      <c r="E11" s="881">
        <v>0</v>
      </c>
      <c r="F11" s="881">
        <v>3</v>
      </c>
      <c r="G11" s="881">
        <v>0</v>
      </c>
    </row>
    <row r="12" spans="1:10" ht="15" customHeight="1">
      <c r="A12" s="880" t="s">
        <v>2005</v>
      </c>
      <c r="B12" s="881" t="s">
        <v>2001</v>
      </c>
      <c r="C12" s="881">
        <v>37</v>
      </c>
      <c r="D12" s="881">
        <v>5</v>
      </c>
      <c r="E12" s="881">
        <v>0</v>
      </c>
      <c r="F12" s="881">
        <v>38</v>
      </c>
      <c r="G12" s="881" t="s">
        <v>2001</v>
      </c>
    </row>
    <row r="13" spans="1:10" ht="15" customHeight="1">
      <c r="A13" s="880" t="s">
        <v>2006</v>
      </c>
      <c r="B13" s="881" t="s">
        <v>2001</v>
      </c>
      <c r="C13" s="881">
        <v>3</v>
      </c>
      <c r="D13" s="881" t="s">
        <v>2001</v>
      </c>
      <c r="E13" s="881">
        <v>0</v>
      </c>
      <c r="F13" s="881">
        <v>3</v>
      </c>
      <c r="G13" s="881">
        <v>0</v>
      </c>
    </row>
    <row r="14" spans="1:10" ht="15" customHeight="1">
      <c r="A14" s="880" t="s">
        <v>2007</v>
      </c>
      <c r="B14" s="881">
        <v>0</v>
      </c>
      <c r="C14" s="881">
        <v>9</v>
      </c>
      <c r="D14" s="881" t="s">
        <v>2001</v>
      </c>
      <c r="E14" s="881" t="s">
        <v>2001</v>
      </c>
      <c r="F14" s="881">
        <v>9</v>
      </c>
      <c r="G14" s="881" t="s">
        <v>2001</v>
      </c>
    </row>
    <row r="15" spans="1:10" ht="15" customHeight="1">
      <c r="A15" s="880" t="s">
        <v>2008</v>
      </c>
      <c r="B15" s="881">
        <v>0</v>
      </c>
      <c r="C15" s="881" t="s">
        <v>2001</v>
      </c>
      <c r="D15" s="881" t="s">
        <v>2001</v>
      </c>
      <c r="E15" s="881">
        <v>0</v>
      </c>
      <c r="F15" s="881" t="s">
        <v>2001</v>
      </c>
      <c r="G15" s="881">
        <v>0</v>
      </c>
    </row>
    <row r="16" spans="1:10" ht="15" customHeight="1">
      <c r="A16" s="880" t="s">
        <v>2009</v>
      </c>
      <c r="B16" s="881">
        <v>0</v>
      </c>
      <c r="C16" s="881">
        <v>0</v>
      </c>
      <c r="D16" s="881">
        <v>0</v>
      </c>
      <c r="E16" s="881">
        <v>0</v>
      </c>
      <c r="F16" s="881">
        <v>0</v>
      </c>
      <c r="G16" s="881">
        <v>0</v>
      </c>
    </row>
    <row r="17" spans="1:7" ht="15" customHeight="1">
      <c r="A17" s="880" t="s">
        <v>2010</v>
      </c>
      <c r="B17" s="881">
        <v>0</v>
      </c>
      <c r="C17" s="881">
        <v>0</v>
      </c>
      <c r="D17" s="881">
        <v>0</v>
      </c>
      <c r="E17" s="881">
        <v>0</v>
      </c>
      <c r="F17" s="881">
        <v>0</v>
      </c>
      <c r="G17" s="881">
        <v>0</v>
      </c>
    </row>
    <row r="18" spans="1:7" ht="15" customHeight="1">
      <c r="A18" s="880" t="s">
        <v>2011</v>
      </c>
      <c r="B18" s="881">
        <v>0</v>
      </c>
      <c r="C18" s="881">
        <v>0</v>
      </c>
      <c r="D18" s="881">
        <v>0</v>
      </c>
      <c r="E18" s="881">
        <v>0</v>
      </c>
      <c r="F18" s="881">
        <v>0</v>
      </c>
      <c r="G18" s="881">
        <v>0</v>
      </c>
    </row>
    <row r="19" spans="1:7" ht="15" customHeight="1">
      <c r="A19" s="880" t="s">
        <v>2012</v>
      </c>
      <c r="B19" s="881">
        <v>0</v>
      </c>
      <c r="C19" s="881">
        <v>9</v>
      </c>
      <c r="D19" s="881">
        <v>0</v>
      </c>
      <c r="E19" s="881">
        <v>0</v>
      </c>
      <c r="F19" s="881">
        <v>20</v>
      </c>
      <c r="G19" s="881" t="s">
        <v>2001</v>
      </c>
    </row>
    <row r="20" spans="1:7" ht="15" customHeight="1">
      <c r="A20" s="880" t="s">
        <v>2013</v>
      </c>
      <c r="B20" s="881">
        <v>0</v>
      </c>
      <c r="C20" s="881">
        <v>0</v>
      </c>
      <c r="D20" s="881">
        <v>0</v>
      </c>
      <c r="E20" s="881">
        <v>0</v>
      </c>
      <c r="F20" s="881">
        <v>0</v>
      </c>
      <c r="G20" s="881">
        <v>0</v>
      </c>
    </row>
    <row r="21" spans="1:7" ht="15" customHeight="1">
      <c r="A21" s="880" t="s">
        <v>2014</v>
      </c>
      <c r="B21" s="881">
        <v>0</v>
      </c>
      <c r="C21" s="881">
        <v>0</v>
      </c>
      <c r="D21" s="881" t="s">
        <v>2001</v>
      </c>
      <c r="E21" s="881">
        <v>0</v>
      </c>
      <c r="F21" s="881">
        <v>3</v>
      </c>
      <c r="G21" s="881" t="s">
        <v>2001</v>
      </c>
    </row>
    <row r="22" spans="1:7" ht="15" customHeight="1">
      <c r="A22" s="880" t="s">
        <v>2015</v>
      </c>
      <c r="B22" s="881">
        <v>0</v>
      </c>
      <c r="C22" s="881">
        <v>0</v>
      </c>
      <c r="D22" s="881">
        <v>0</v>
      </c>
      <c r="E22" s="881">
        <v>0</v>
      </c>
      <c r="F22" s="881">
        <v>4</v>
      </c>
      <c r="G22" s="881">
        <v>0</v>
      </c>
    </row>
    <row r="23" spans="1:7" ht="15" customHeight="1">
      <c r="A23" s="880" t="s">
        <v>2016</v>
      </c>
      <c r="B23" s="881">
        <v>0</v>
      </c>
      <c r="C23" s="881">
        <v>3</v>
      </c>
      <c r="D23" s="881">
        <v>0</v>
      </c>
      <c r="E23" s="881">
        <v>0</v>
      </c>
      <c r="F23" s="881" t="s">
        <v>2001</v>
      </c>
      <c r="G23" s="881">
        <v>0</v>
      </c>
    </row>
    <row r="24" spans="1:7" ht="15" customHeight="1">
      <c r="A24" s="880" t="s">
        <v>2017</v>
      </c>
      <c r="B24" s="881">
        <v>0</v>
      </c>
      <c r="C24" s="881">
        <v>32</v>
      </c>
      <c r="D24" s="881" t="s">
        <v>2001</v>
      </c>
      <c r="E24" s="881">
        <v>0</v>
      </c>
      <c r="F24" s="881">
        <v>41</v>
      </c>
      <c r="G24" s="881">
        <v>8</v>
      </c>
    </row>
    <row r="25" spans="1:7" ht="15" customHeight="1">
      <c r="A25" s="880" t="s">
        <v>2018</v>
      </c>
      <c r="B25" s="881">
        <v>4</v>
      </c>
      <c r="C25" s="881">
        <v>54</v>
      </c>
      <c r="D25" s="881">
        <v>3</v>
      </c>
      <c r="E25" s="881">
        <v>7</v>
      </c>
      <c r="F25" s="881">
        <v>53</v>
      </c>
      <c r="G25" s="881">
        <v>4</v>
      </c>
    </row>
    <row r="26" spans="1:7" ht="15" customHeight="1">
      <c r="A26" s="880" t="s">
        <v>2019</v>
      </c>
      <c r="B26" s="881">
        <v>12</v>
      </c>
      <c r="C26" s="881">
        <v>35</v>
      </c>
      <c r="D26" s="881" t="s">
        <v>2001</v>
      </c>
      <c r="E26" s="881" t="s">
        <v>2001</v>
      </c>
      <c r="F26" s="881">
        <v>63</v>
      </c>
      <c r="G26" s="881">
        <v>6</v>
      </c>
    </row>
    <row r="27" spans="1:7" ht="15" customHeight="1">
      <c r="A27" s="880" t="s">
        <v>2020</v>
      </c>
      <c r="B27" s="881" t="s">
        <v>2001</v>
      </c>
      <c r="C27" s="881">
        <v>28</v>
      </c>
      <c r="D27" s="881">
        <v>4</v>
      </c>
      <c r="E27" s="881">
        <v>0</v>
      </c>
      <c r="F27" s="881">
        <v>20</v>
      </c>
      <c r="G27" s="881">
        <v>3</v>
      </c>
    </row>
    <row r="28" spans="1:7" ht="15" customHeight="1">
      <c r="A28" s="880" t="s">
        <v>2021</v>
      </c>
      <c r="B28" s="881">
        <v>0</v>
      </c>
      <c r="C28" s="881">
        <v>0</v>
      </c>
      <c r="D28" s="881">
        <v>0</v>
      </c>
      <c r="E28" s="881">
        <v>0</v>
      </c>
      <c r="F28" s="881">
        <v>0</v>
      </c>
      <c r="G28" s="881">
        <v>0</v>
      </c>
    </row>
    <row r="29" spans="1:7" ht="15" customHeight="1">
      <c r="A29" s="880" t="s">
        <v>2022</v>
      </c>
      <c r="B29" s="881">
        <v>0</v>
      </c>
      <c r="C29" s="881">
        <v>0</v>
      </c>
      <c r="D29" s="881">
        <v>0</v>
      </c>
      <c r="E29" s="881">
        <v>0</v>
      </c>
      <c r="F29" s="881" t="s">
        <v>2001</v>
      </c>
      <c r="G29" s="881">
        <v>0</v>
      </c>
    </row>
    <row r="30" spans="1:7" ht="15" customHeight="1">
      <c r="A30" s="880" t="s">
        <v>2023</v>
      </c>
      <c r="B30" s="881">
        <v>0</v>
      </c>
      <c r="C30" s="881">
        <v>4</v>
      </c>
      <c r="D30" s="881">
        <v>0</v>
      </c>
      <c r="E30" s="881">
        <v>0</v>
      </c>
      <c r="F30" s="881">
        <v>10</v>
      </c>
      <c r="G30" s="881">
        <v>0</v>
      </c>
    </row>
    <row r="31" spans="1:7" ht="15" customHeight="1">
      <c r="A31" s="880" t="s">
        <v>2024</v>
      </c>
      <c r="B31" s="881">
        <v>0</v>
      </c>
      <c r="C31" s="881">
        <v>8</v>
      </c>
      <c r="D31" s="881" t="s">
        <v>2001</v>
      </c>
      <c r="E31" s="881">
        <v>0</v>
      </c>
      <c r="F31" s="881">
        <v>3</v>
      </c>
      <c r="G31" s="881" t="s">
        <v>2001</v>
      </c>
    </row>
    <row r="32" spans="1:7" ht="15" customHeight="1">
      <c r="A32" s="880" t="s">
        <v>2025</v>
      </c>
      <c r="B32" s="881" t="s">
        <v>2001</v>
      </c>
      <c r="C32" s="881">
        <v>36</v>
      </c>
      <c r="D32" s="881">
        <v>6</v>
      </c>
      <c r="E32" s="881" t="s">
        <v>2001</v>
      </c>
      <c r="F32" s="881">
        <v>57</v>
      </c>
      <c r="G32" s="881">
        <v>8</v>
      </c>
    </row>
    <row r="33" spans="1:7" ht="15" customHeight="1">
      <c r="A33" s="880" t="s">
        <v>2026</v>
      </c>
      <c r="B33" s="881">
        <v>0</v>
      </c>
      <c r="C33" s="881" t="s">
        <v>2001</v>
      </c>
      <c r="D33" s="881">
        <v>0</v>
      </c>
      <c r="E33" s="881">
        <v>0</v>
      </c>
      <c r="F33" s="881">
        <v>3</v>
      </c>
      <c r="G33" s="881">
        <v>0</v>
      </c>
    </row>
    <row r="34" spans="1:7" ht="15" customHeight="1">
      <c r="A34" s="880" t="s">
        <v>2027</v>
      </c>
      <c r="B34" s="881">
        <v>0</v>
      </c>
      <c r="C34" s="881">
        <v>0</v>
      </c>
      <c r="D34" s="881">
        <v>0</v>
      </c>
      <c r="E34" s="881">
        <v>0</v>
      </c>
      <c r="F34" s="881">
        <v>0</v>
      </c>
      <c r="G34" s="881">
        <v>0</v>
      </c>
    </row>
    <row r="35" spans="1:7" ht="15" customHeight="1">
      <c r="A35" s="880" t="s">
        <v>2028</v>
      </c>
      <c r="B35" s="881" t="s">
        <v>2001</v>
      </c>
      <c r="C35" s="881">
        <v>13</v>
      </c>
      <c r="D35" s="881">
        <v>3</v>
      </c>
      <c r="E35" s="881" t="s">
        <v>2001</v>
      </c>
      <c r="F35" s="881">
        <v>10</v>
      </c>
      <c r="G35" s="881" t="s">
        <v>2001</v>
      </c>
    </row>
    <row r="36" spans="1:7" ht="15" customHeight="1">
      <c r="A36" s="880" t="s">
        <v>2029</v>
      </c>
      <c r="B36" s="881">
        <v>0</v>
      </c>
      <c r="C36" s="881">
        <v>0</v>
      </c>
      <c r="D36" s="881">
        <v>0</v>
      </c>
      <c r="E36" s="881">
        <v>0</v>
      </c>
      <c r="F36" s="881" t="s">
        <v>2001</v>
      </c>
      <c r="G36" s="881">
        <v>0</v>
      </c>
    </row>
    <row r="37" spans="1:7" ht="15" customHeight="1">
      <c r="A37" s="880" t="s">
        <v>2030</v>
      </c>
      <c r="B37" s="881">
        <v>0</v>
      </c>
      <c r="C37" s="881">
        <v>4</v>
      </c>
      <c r="D37" s="881" t="s">
        <v>2001</v>
      </c>
      <c r="E37" s="881">
        <v>0</v>
      </c>
      <c r="F37" s="881">
        <v>7</v>
      </c>
      <c r="G37" s="881">
        <v>5</v>
      </c>
    </row>
    <row r="38" spans="1:7" ht="15" customHeight="1">
      <c r="A38" s="880" t="s">
        <v>2031</v>
      </c>
      <c r="B38" s="881">
        <v>0</v>
      </c>
      <c r="C38" s="881">
        <v>3</v>
      </c>
      <c r="D38" s="881" t="s">
        <v>2001</v>
      </c>
      <c r="E38" s="881">
        <v>0</v>
      </c>
      <c r="F38" s="881">
        <v>6</v>
      </c>
      <c r="G38" s="881">
        <v>0</v>
      </c>
    </row>
    <row r="39" spans="1:7" ht="15" customHeight="1">
      <c r="A39" s="880" t="s">
        <v>2032</v>
      </c>
      <c r="B39" s="881" t="s">
        <v>2001</v>
      </c>
      <c r="C39" s="881">
        <v>4</v>
      </c>
      <c r="D39" s="881">
        <v>0</v>
      </c>
      <c r="E39" s="881">
        <v>0</v>
      </c>
      <c r="F39" s="881" t="s">
        <v>2001</v>
      </c>
      <c r="G39" s="881" t="s">
        <v>2001</v>
      </c>
    </row>
    <row r="40" spans="1:7" ht="15" customHeight="1">
      <c r="A40" s="880" t="s">
        <v>2033</v>
      </c>
      <c r="B40" s="881">
        <v>0</v>
      </c>
      <c r="C40" s="881" t="s">
        <v>2001</v>
      </c>
      <c r="D40" s="881">
        <v>0</v>
      </c>
      <c r="E40" s="881">
        <v>0</v>
      </c>
      <c r="F40" s="881" t="s">
        <v>2001</v>
      </c>
      <c r="G40" s="881">
        <v>0</v>
      </c>
    </row>
    <row r="41" spans="1:7" ht="15" customHeight="1">
      <c r="A41" s="880" t="s">
        <v>2034</v>
      </c>
      <c r="B41" s="881">
        <v>0</v>
      </c>
      <c r="C41" s="881">
        <v>0</v>
      </c>
      <c r="D41" s="881">
        <v>0</v>
      </c>
      <c r="E41" s="881">
        <v>0</v>
      </c>
      <c r="F41" s="881">
        <v>0</v>
      </c>
      <c r="G41" s="881">
        <v>0</v>
      </c>
    </row>
    <row r="42" spans="1:7" ht="15" customHeight="1">
      <c r="A42" s="880" t="s">
        <v>2035</v>
      </c>
      <c r="B42" s="881">
        <v>0</v>
      </c>
      <c r="C42" s="881" t="s">
        <v>2001</v>
      </c>
      <c r="D42" s="881">
        <v>0</v>
      </c>
      <c r="E42" s="881">
        <v>0</v>
      </c>
      <c r="F42" s="881">
        <v>0</v>
      </c>
      <c r="G42" s="881">
        <v>0</v>
      </c>
    </row>
    <row r="43" spans="1:7" ht="15" hidden="1" customHeight="1">
      <c r="A43" s="880" t="s">
        <v>2066</v>
      </c>
      <c r="B43" s="881">
        <v>0</v>
      </c>
      <c r="C43" s="881">
        <v>0</v>
      </c>
      <c r="D43" s="881">
        <v>0</v>
      </c>
      <c r="E43" s="881">
        <v>0</v>
      </c>
      <c r="F43" s="881">
        <v>0</v>
      </c>
      <c r="G43" s="881">
        <v>0</v>
      </c>
    </row>
    <row r="44" spans="1:7" ht="15" customHeight="1">
      <c r="A44" s="880" t="s">
        <v>2036</v>
      </c>
      <c r="B44" s="881">
        <v>0</v>
      </c>
      <c r="C44" s="881" t="s">
        <v>2001</v>
      </c>
      <c r="D44" s="881">
        <v>0</v>
      </c>
      <c r="E44" s="881">
        <v>0</v>
      </c>
      <c r="F44" s="881">
        <v>0</v>
      </c>
      <c r="G44" s="881">
        <v>0</v>
      </c>
    </row>
    <row r="45" spans="1:7" ht="15" customHeight="1">
      <c r="A45" s="880" t="s">
        <v>2037</v>
      </c>
      <c r="B45" s="881">
        <v>6</v>
      </c>
      <c r="C45" s="881">
        <v>10</v>
      </c>
      <c r="D45" s="881" t="s">
        <v>2001</v>
      </c>
      <c r="E45" s="881">
        <v>0</v>
      </c>
      <c r="F45" s="881">
        <v>0</v>
      </c>
      <c r="G45" s="881">
        <v>0</v>
      </c>
    </row>
    <row r="46" spans="1:7" ht="15" hidden="1" customHeight="1">
      <c r="A46" s="869" t="s">
        <v>2067</v>
      </c>
      <c r="B46" s="870">
        <v>0</v>
      </c>
      <c r="C46" s="870">
        <v>0</v>
      </c>
      <c r="D46" s="870">
        <v>0</v>
      </c>
      <c r="E46" s="871">
        <v>0</v>
      </c>
      <c r="F46" s="870">
        <v>0</v>
      </c>
      <c r="G46" s="872">
        <v>0</v>
      </c>
    </row>
    <row r="47" spans="1:7" s="877" customFormat="1" ht="31.9" customHeight="1">
      <c r="A47" s="1284" t="s">
        <v>2038</v>
      </c>
      <c r="B47" s="1284"/>
      <c r="C47" s="1284"/>
      <c r="D47" s="1284"/>
      <c r="E47" s="1284"/>
      <c r="F47" s="1284"/>
      <c r="G47" s="1284"/>
    </row>
    <row r="48" spans="1:7" s="877" customFormat="1" ht="31.9" customHeight="1">
      <c r="A48" s="1284" t="s">
        <v>2039</v>
      </c>
      <c r="B48" s="1284"/>
      <c r="C48" s="1284"/>
      <c r="D48" s="1284"/>
      <c r="E48" s="1284"/>
      <c r="F48" s="1284"/>
      <c r="G48" s="1284"/>
    </row>
    <row r="49" spans="1:7" ht="17.45" customHeight="1">
      <c r="A49" s="1284"/>
      <c r="B49" s="1284"/>
      <c r="C49" s="1284"/>
      <c r="D49" s="1284"/>
      <c r="E49" s="1284"/>
      <c r="F49" s="1284"/>
      <c r="G49" s="1284"/>
    </row>
    <row r="50" spans="1:7">
      <c r="A50" s="883" t="s">
        <v>2060</v>
      </c>
    </row>
    <row r="51" spans="1:7">
      <c r="A51" s="884" t="s">
        <v>2061</v>
      </c>
    </row>
    <row r="52" spans="1:7" ht="7.15" customHeight="1"/>
    <row r="53" spans="1:7">
      <c r="A53" s="876" t="s">
        <v>1992</v>
      </c>
    </row>
  </sheetData>
  <mergeCells count="6">
    <mergeCell ref="A48:G49"/>
    <mergeCell ref="A1:G1"/>
    <mergeCell ref="A2:A4"/>
    <mergeCell ref="B2:D2"/>
    <mergeCell ref="E2:G2"/>
    <mergeCell ref="A47:G47"/>
  </mergeCells>
  <printOptions horizontalCentered="1"/>
  <pageMargins left="0.39370078740157483" right="0.39370078740157483" top="0.39370078740157483" bottom="0.39370078740157483" header="0.51181102362204722" footer="0.51181102362204722"/>
  <pageSetup paperSize="9" scale="85"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3"/>
  <sheetViews>
    <sheetView showGridLines="0" zoomScaleNormal="100" workbookViewId="0">
      <selection sqref="A1:G1"/>
    </sheetView>
  </sheetViews>
  <sheetFormatPr baseColWidth="10" defaultColWidth="11" defaultRowHeight="12.75"/>
  <cols>
    <col min="1" max="1" width="33" style="868" bestFit="1" customWidth="1"/>
    <col min="2" max="7" width="11.375" style="862" customWidth="1"/>
    <col min="8" max="16384" width="11" style="862"/>
  </cols>
  <sheetData>
    <row r="1" spans="1:10" ht="27.6" customHeight="1">
      <c r="A1" s="1285" t="s">
        <v>2326</v>
      </c>
      <c r="B1" s="1285"/>
      <c r="C1" s="1285"/>
      <c r="D1" s="1285"/>
      <c r="E1" s="1285"/>
      <c r="F1" s="1285"/>
      <c r="G1" s="1285"/>
      <c r="H1" s="954"/>
      <c r="I1" s="954"/>
      <c r="J1" s="954"/>
    </row>
    <row r="2" spans="1:10" ht="18.600000000000001" customHeight="1">
      <c r="A2" s="1286" t="s">
        <v>1994</v>
      </c>
      <c r="B2" s="1287" t="s">
        <v>2062</v>
      </c>
      <c r="C2" s="1287"/>
      <c r="D2" s="1287"/>
      <c r="E2" s="1287" t="s">
        <v>2063</v>
      </c>
      <c r="F2" s="1287"/>
      <c r="G2" s="1287"/>
    </row>
    <row r="3" spans="1:10" ht="25.9" customHeight="1">
      <c r="A3" s="1286"/>
      <c r="B3" s="873" t="s">
        <v>2064</v>
      </c>
      <c r="C3" s="873" t="s">
        <v>1996</v>
      </c>
      <c r="D3" s="873" t="s">
        <v>1997</v>
      </c>
      <c r="E3" s="873" t="s">
        <v>2064</v>
      </c>
      <c r="F3" s="873" t="s">
        <v>1996</v>
      </c>
      <c r="G3" s="873" t="s">
        <v>1997</v>
      </c>
    </row>
    <row r="4" spans="1:10" s="863" customFormat="1" ht="16.899999999999999" customHeight="1">
      <c r="A4" s="1286"/>
      <c r="B4" s="874">
        <v>1</v>
      </c>
      <c r="C4" s="874">
        <v>2</v>
      </c>
      <c r="D4" s="874">
        <v>3</v>
      </c>
      <c r="E4" s="874">
        <v>4</v>
      </c>
      <c r="F4" s="874">
        <v>5</v>
      </c>
      <c r="G4" s="874">
        <v>6</v>
      </c>
    </row>
    <row r="5" spans="1:10" ht="15" customHeight="1">
      <c r="A5" s="880" t="s">
        <v>2065</v>
      </c>
      <c r="B5" s="881">
        <v>15</v>
      </c>
      <c r="C5" s="881">
        <v>224</v>
      </c>
      <c r="D5" s="881">
        <v>43</v>
      </c>
      <c r="E5" s="881">
        <v>21</v>
      </c>
      <c r="F5" s="881">
        <v>277</v>
      </c>
      <c r="G5" s="881">
        <v>55</v>
      </c>
    </row>
    <row r="6" spans="1:10" ht="15" customHeight="1">
      <c r="A6" s="880" t="s">
        <v>1998</v>
      </c>
      <c r="B6" s="881">
        <v>0</v>
      </c>
      <c r="C6" s="881">
        <v>0</v>
      </c>
      <c r="D6" s="881">
        <v>0</v>
      </c>
      <c r="E6" s="881">
        <v>0</v>
      </c>
      <c r="F6" s="881">
        <v>0</v>
      </c>
      <c r="G6" s="881">
        <v>0</v>
      </c>
    </row>
    <row r="7" spans="1:10" ht="15" customHeight="1">
      <c r="A7" s="880" t="s">
        <v>1999</v>
      </c>
      <c r="B7" s="881">
        <v>0</v>
      </c>
      <c r="C7" s="881">
        <v>0</v>
      </c>
      <c r="D7" s="881">
        <v>0</v>
      </c>
      <c r="E7" s="881">
        <v>0</v>
      </c>
      <c r="F7" s="881">
        <v>0</v>
      </c>
      <c r="G7" s="881">
        <v>0</v>
      </c>
    </row>
    <row r="8" spans="1:10" ht="15" customHeight="1">
      <c r="A8" s="880" t="s">
        <v>2000</v>
      </c>
      <c r="B8" s="881">
        <v>0</v>
      </c>
      <c r="C8" s="881" t="s">
        <v>2001</v>
      </c>
      <c r="D8" s="881">
        <v>0</v>
      </c>
      <c r="E8" s="881">
        <v>0</v>
      </c>
      <c r="F8" s="881">
        <v>0</v>
      </c>
      <c r="G8" s="881">
        <v>0</v>
      </c>
    </row>
    <row r="9" spans="1:10" ht="15" customHeight="1">
      <c r="A9" s="880" t="s">
        <v>2002</v>
      </c>
      <c r="B9" s="881">
        <v>0</v>
      </c>
      <c r="C9" s="881">
        <v>0</v>
      </c>
      <c r="D9" s="881">
        <v>0</v>
      </c>
      <c r="E9" s="881">
        <v>0</v>
      </c>
      <c r="F9" s="881">
        <v>0</v>
      </c>
      <c r="G9" s="881">
        <v>0</v>
      </c>
    </row>
    <row r="10" spans="1:10" ht="15" customHeight="1">
      <c r="A10" s="880" t="s">
        <v>2003</v>
      </c>
      <c r="B10" s="881">
        <v>0</v>
      </c>
      <c r="C10" s="881">
        <v>0</v>
      </c>
      <c r="D10" s="881">
        <v>0</v>
      </c>
      <c r="E10" s="881">
        <v>0</v>
      </c>
      <c r="F10" s="881">
        <v>0</v>
      </c>
      <c r="G10" s="881">
        <v>0</v>
      </c>
    </row>
    <row r="11" spans="1:10" ht="15" customHeight="1">
      <c r="A11" s="880" t="s">
        <v>2004</v>
      </c>
      <c r="B11" s="881">
        <v>0</v>
      </c>
      <c r="C11" s="881">
        <v>0</v>
      </c>
      <c r="D11" s="881">
        <v>0</v>
      </c>
      <c r="E11" s="881">
        <v>0</v>
      </c>
      <c r="F11" s="881" t="s">
        <v>2001</v>
      </c>
      <c r="G11" s="881">
        <v>0</v>
      </c>
    </row>
    <row r="12" spans="1:10" ht="15" customHeight="1">
      <c r="A12" s="880" t="s">
        <v>2005</v>
      </c>
      <c r="B12" s="881">
        <v>0</v>
      </c>
      <c r="C12" s="881">
        <v>10</v>
      </c>
      <c r="D12" s="881" t="s">
        <v>2001</v>
      </c>
      <c r="E12" s="881">
        <v>0</v>
      </c>
      <c r="F12" s="881" t="s">
        <v>2001</v>
      </c>
      <c r="G12" s="881">
        <v>0</v>
      </c>
    </row>
    <row r="13" spans="1:10" ht="15" customHeight="1">
      <c r="A13" s="880" t="s">
        <v>2006</v>
      </c>
      <c r="B13" s="881">
        <v>0</v>
      </c>
      <c r="C13" s="881">
        <v>0</v>
      </c>
      <c r="D13" s="881">
        <v>0</v>
      </c>
      <c r="E13" s="881">
        <v>0</v>
      </c>
      <c r="F13" s="881">
        <v>0</v>
      </c>
      <c r="G13" s="881">
        <v>0</v>
      </c>
    </row>
    <row r="14" spans="1:10" ht="15" customHeight="1">
      <c r="A14" s="880" t="s">
        <v>2007</v>
      </c>
      <c r="B14" s="881">
        <v>0</v>
      </c>
      <c r="C14" s="881">
        <v>0</v>
      </c>
      <c r="D14" s="881">
        <v>0</v>
      </c>
      <c r="E14" s="881">
        <v>0</v>
      </c>
      <c r="F14" s="881">
        <v>0</v>
      </c>
      <c r="G14" s="881">
        <v>0</v>
      </c>
    </row>
    <row r="15" spans="1:10" ht="15" customHeight="1">
      <c r="A15" s="880" t="s">
        <v>2008</v>
      </c>
      <c r="B15" s="881">
        <v>0</v>
      </c>
      <c r="C15" s="881">
        <v>0</v>
      </c>
      <c r="D15" s="881">
        <v>0</v>
      </c>
      <c r="E15" s="881">
        <v>0</v>
      </c>
      <c r="F15" s="881" t="s">
        <v>2001</v>
      </c>
      <c r="G15" s="881">
        <v>0</v>
      </c>
    </row>
    <row r="16" spans="1:10" ht="15" customHeight="1">
      <c r="A16" s="880" t="s">
        <v>2009</v>
      </c>
      <c r="B16" s="881">
        <v>0</v>
      </c>
      <c r="C16" s="881">
        <v>0</v>
      </c>
      <c r="D16" s="881">
        <v>0</v>
      </c>
      <c r="E16" s="881">
        <v>0</v>
      </c>
      <c r="F16" s="881">
        <v>0</v>
      </c>
      <c r="G16" s="881">
        <v>0</v>
      </c>
    </row>
    <row r="17" spans="1:7" ht="15" customHeight="1">
      <c r="A17" s="880" t="s">
        <v>2010</v>
      </c>
      <c r="B17" s="881">
        <v>0</v>
      </c>
      <c r="C17" s="881">
        <v>0</v>
      </c>
      <c r="D17" s="881">
        <v>0</v>
      </c>
      <c r="E17" s="881">
        <v>0</v>
      </c>
      <c r="F17" s="881">
        <v>0</v>
      </c>
      <c r="G17" s="881">
        <v>0</v>
      </c>
    </row>
    <row r="18" spans="1:7" ht="15" customHeight="1">
      <c r="A18" s="880" t="s">
        <v>2011</v>
      </c>
      <c r="B18" s="881">
        <v>0</v>
      </c>
      <c r="C18" s="881" t="s">
        <v>2001</v>
      </c>
      <c r="D18" s="881">
        <v>0</v>
      </c>
      <c r="E18" s="881">
        <v>0</v>
      </c>
      <c r="F18" s="881">
        <v>0</v>
      </c>
      <c r="G18" s="881">
        <v>0</v>
      </c>
    </row>
    <row r="19" spans="1:7" ht="15" customHeight="1">
      <c r="A19" s="880" t="s">
        <v>2012</v>
      </c>
      <c r="B19" s="881">
        <v>0</v>
      </c>
      <c r="C19" s="881">
        <v>5</v>
      </c>
      <c r="D19" s="881">
        <v>0</v>
      </c>
      <c r="E19" s="881">
        <v>0</v>
      </c>
      <c r="F19" s="881">
        <v>5</v>
      </c>
      <c r="G19" s="881">
        <v>0</v>
      </c>
    </row>
    <row r="20" spans="1:7" ht="15" customHeight="1">
      <c r="A20" s="880" t="s">
        <v>2013</v>
      </c>
      <c r="B20" s="881">
        <v>0</v>
      </c>
      <c r="C20" s="881">
        <v>0</v>
      </c>
      <c r="D20" s="881">
        <v>0</v>
      </c>
      <c r="E20" s="881">
        <v>0</v>
      </c>
      <c r="F20" s="881">
        <v>0</v>
      </c>
      <c r="G20" s="881">
        <v>0</v>
      </c>
    </row>
    <row r="21" spans="1:7" ht="15" customHeight="1">
      <c r="A21" s="880" t="s">
        <v>2014</v>
      </c>
      <c r="B21" s="881">
        <v>0</v>
      </c>
      <c r="C21" s="881">
        <v>0</v>
      </c>
      <c r="D21" s="881">
        <v>0</v>
      </c>
      <c r="E21" s="881">
        <v>0</v>
      </c>
      <c r="F21" s="881">
        <v>0</v>
      </c>
      <c r="G21" s="881">
        <v>0</v>
      </c>
    </row>
    <row r="22" spans="1:7" ht="15" customHeight="1">
      <c r="A22" s="880" t="s">
        <v>2015</v>
      </c>
      <c r="B22" s="881">
        <v>0</v>
      </c>
      <c r="C22" s="881" t="s">
        <v>2001</v>
      </c>
      <c r="D22" s="881">
        <v>0</v>
      </c>
      <c r="E22" s="881">
        <v>0</v>
      </c>
      <c r="F22" s="881">
        <v>0</v>
      </c>
      <c r="G22" s="881">
        <v>0</v>
      </c>
    </row>
    <row r="23" spans="1:7" ht="15" customHeight="1">
      <c r="A23" s="880" t="s">
        <v>2016</v>
      </c>
      <c r="B23" s="881">
        <v>0</v>
      </c>
      <c r="C23" s="881">
        <v>0</v>
      </c>
      <c r="D23" s="881">
        <v>0</v>
      </c>
      <c r="E23" s="881">
        <v>0</v>
      </c>
      <c r="F23" s="881" t="s">
        <v>2001</v>
      </c>
      <c r="G23" s="881">
        <v>0</v>
      </c>
    </row>
    <row r="24" spans="1:7" ht="15" customHeight="1">
      <c r="A24" s="880" t="s">
        <v>2017</v>
      </c>
      <c r="B24" s="881">
        <v>0</v>
      </c>
      <c r="C24" s="881">
        <v>12</v>
      </c>
      <c r="D24" s="881" t="s">
        <v>2001</v>
      </c>
      <c r="E24" s="881">
        <v>0</v>
      </c>
      <c r="F24" s="881">
        <v>27</v>
      </c>
      <c r="G24" s="881">
        <v>4</v>
      </c>
    </row>
    <row r="25" spans="1:7" ht="15" customHeight="1">
      <c r="A25" s="880" t="s">
        <v>2018</v>
      </c>
      <c r="B25" s="881" t="s">
        <v>2001</v>
      </c>
      <c r="C25" s="881" t="s">
        <v>2001</v>
      </c>
      <c r="D25" s="881">
        <v>0</v>
      </c>
      <c r="E25" s="881" t="s">
        <v>2001</v>
      </c>
      <c r="F25" s="881">
        <v>11</v>
      </c>
      <c r="G25" s="881">
        <v>0</v>
      </c>
    </row>
    <row r="26" spans="1:7" ht="15" customHeight="1">
      <c r="A26" s="880" t="s">
        <v>2019</v>
      </c>
      <c r="B26" s="881">
        <v>0</v>
      </c>
      <c r="C26" s="881" t="s">
        <v>2001</v>
      </c>
      <c r="D26" s="881">
        <v>0</v>
      </c>
      <c r="E26" s="881">
        <v>0</v>
      </c>
      <c r="F26" s="881" t="s">
        <v>2001</v>
      </c>
      <c r="G26" s="881">
        <v>0</v>
      </c>
    </row>
    <row r="27" spans="1:7" ht="15" customHeight="1">
      <c r="A27" s="880" t="s">
        <v>2020</v>
      </c>
      <c r="B27" s="881">
        <v>0</v>
      </c>
      <c r="C27" s="881" t="s">
        <v>2001</v>
      </c>
      <c r="D27" s="881">
        <v>0</v>
      </c>
      <c r="E27" s="881" t="s">
        <v>2001</v>
      </c>
      <c r="F27" s="881" t="s">
        <v>2001</v>
      </c>
      <c r="G27" s="881" t="s">
        <v>2001</v>
      </c>
    </row>
    <row r="28" spans="1:7" ht="15" customHeight="1">
      <c r="A28" s="880" t="s">
        <v>2021</v>
      </c>
      <c r="B28" s="881">
        <v>0</v>
      </c>
      <c r="C28" s="881">
        <v>0</v>
      </c>
      <c r="D28" s="881">
        <v>0</v>
      </c>
      <c r="E28" s="881">
        <v>0</v>
      </c>
      <c r="F28" s="881">
        <v>0</v>
      </c>
      <c r="G28" s="881">
        <v>0</v>
      </c>
    </row>
    <row r="29" spans="1:7" ht="15" customHeight="1">
      <c r="A29" s="880" t="s">
        <v>2022</v>
      </c>
      <c r="B29" s="881">
        <v>0</v>
      </c>
      <c r="C29" s="881">
        <v>0</v>
      </c>
      <c r="D29" s="881">
        <v>0</v>
      </c>
      <c r="E29" s="881">
        <v>0</v>
      </c>
      <c r="F29" s="881">
        <v>0</v>
      </c>
      <c r="G29" s="881">
        <v>0</v>
      </c>
    </row>
    <row r="30" spans="1:7" ht="15" customHeight="1">
      <c r="A30" s="880" t="s">
        <v>2023</v>
      </c>
      <c r="B30" s="881">
        <v>0</v>
      </c>
      <c r="C30" s="881">
        <v>21</v>
      </c>
      <c r="D30" s="881" t="s">
        <v>2001</v>
      </c>
      <c r="E30" s="881" t="s">
        <v>2001</v>
      </c>
      <c r="F30" s="881">
        <v>23</v>
      </c>
      <c r="G30" s="881" t="s">
        <v>2001</v>
      </c>
    </row>
    <row r="31" spans="1:7" ht="15" customHeight="1">
      <c r="A31" s="880" t="s">
        <v>2024</v>
      </c>
      <c r="B31" s="881">
        <v>0</v>
      </c>
      <c r="C31" s="881" t="s">
        <v>2001</v>
      </c>
      <c r="D31" s="881">
        <v>0</v>
      </c>
      <c r="E31" s="881">
        <v>0</v>
      </c>
      <c r="F31" s="881">
        <v>3</v>
      </c>
      <c r="G31" s="881">
        <v>0</v>
      </c>
    </row>
    <row r="32" spans="1:7" ht="15" customHeight="1">
      <c r="A32" s="880" t="s">
        <v>2025</v>
      </c>
      <c r="B32" s="881" t="s">
        <v>2001</v>
      </c>
      <c r="C32" s="881">
        <v>87</v>
      </c>
      <c r="D32" s="881">
        <v>19</v>
      </c>
      <c r="E32" s="881">
        <v>12</v>
      </c>
      <c r="F32" s="881">
        <v>117</v>
      </c>
      <c r="G32" s="881">
        <v>31</v>
      </c>
    </row>
    <row r="33" spans="1:7" ht="15" customHeight="1">
      <c r="A33" s="880" t="s">
        <v>2026</v>
      </c>
      <c r="B33" s="881">
        <v>0</v>
      </c>
      <c r="C33" s="881" t="s">
        <v>2001</v>
      </c>
      <c r="D33" s="881">
        <v>0</v>
      </c>
      <c r="E33" s="881">
        <v>0</v>
      </c>
      <c r="F33" s="881">
        <v>13</v>
      </c>
      <c r="G33" s="881">
        <v>3</v>
      </c>
    </row>
    <row r="34" spans="1:7" ht="15" customHeight="1">
      <c r="A34" s="880" t="s">
        <v>2027</v>
      </c>
      <c r="B34" s="881">
        <v>0</v>
      </c>
      <c r="C34" s="881">
        <v>0</v>
      </c>
      <c r="D34" s="881" t="s">
        <v>2001</v>
      </c>
      <c r="E34" s="881">
        <v>0</v>
      </c>
      <c r="F34" s="881">
        <v>0</v>
      </c>
      <c r="G34" s="881">
        <v>0</v>
      </c>
    </row>
    <row r="35" spans="1:7" ht="15" customHeight="1">
      <c r="A35" s="880" t="s">
        <v>2028</v>
      </c>
      <c r="B35" s="881">
        <v>4</v>
      </c>
      <c r="C35" s="881">
        <v>26</v>
      </c>
      <c r="D35" s="881">
        <v>14</v>
      </c>
      <c r="E35" s="881" t="s">
        <v>2001</v>
      </c>
      <c r="F35" s="881">
        <v>34</v>
      </c>
      <c r="G35" s="881">
        <v>5</v>
      </c>
    </row>
    <row r="36" spans="1:7" ht="15" customHeight="1">
      <c r="A36" s="880" t="s">
        <v>2029</v>
      </c>
      <c r="B36" s="881" t="s">
        <v>2001</v>
      </c>
      <c r="C36" s="881">
        <v>3</v>
      </c>
      <c r="D36" s="881">
        <v>0</v>
      </c>
      <c r="E36" s="881" t="s">
        <v>2001</v>
      </c>
      <c r="F36" s="881">
        <v>4</v>
      </c>
      <c r="G36" s="881" t="s">
        <v>2001</v>
      </c>
    </row>
    <row r="37" spans="1:7" ht="15" customHeight="1">
      <c r="A37" s="880" t="s">
        <v>2030</v>
      </c>
      <c r="B37" s="881" t="s">
        <v>2001</v>
      </c>
      <c r="C37" s="881">
        <v>12</v>
      </c>
      <c r="D37" s="881">
        <v>3</v>
      </c>
      <c r="E37" s="881" t="s">
        <v>2001</v>
      </c>
      <c r="F37" s="881">
        <v>20</v>
      </c>
      <c r="G37" s="881">
        <v>5</v>
      </c>
    </row>
    <row r="38" spans="1:7" ht="15" customHeight="1">
      <c r="A38" s="880" t="s">
        <v>2031</v>
      </c>
      <c r="B38" s="881">
        <v>0</v>
      </c>
      <c r="C38" s="881" t="s">
        <v>2001</v>
      </c>
      <c r="D38" s="881">
        <v>0</v>
      </c>
      <c r="E38" s="881" t="s">
        <v>2001</v>
      </c>
      <c r="F38" s="881">
        <v>5</v>
      </c>
      <c r="G38" s="881" t="s">
        <v>2001</v>
      </c>
    </row>
    <row r="39" spans="1:7" ht="15" customHeight="1">
      <c r="A39" s="880" t="s">
        <v>2032</v>
      </c>
      <c r="B39" s="881">
        <v>0</v>
      </c>
      <c r="C39" s="881">
        <v>0</v>
      </c>
      <c r="D39" s="881">
        <v>0</v>
      </c>
      <c r="E39" s="881">
        <v>0</v>
      </c>
      <c r="F39" s="881">
        <v>3</v>
      </c>
      <c r="G39" s="881">
        <v>0</v>
      </c>
    </row>
    <row r="40" spans="1:7" ht="15" customHeight="1">
      <c r="A40" s="880" t="s">
        <v>2033</v>
      </c>
      <c r="B40" s="881">
        <v>0</v>
      </c>
      <c r="C40" s="881" t="s">
        <v>2001</v>
      </c>
      <c r="D40" s="881">
        <v>0</v>
      </c>
      <c r="E40" s="881">
        <v>0</v>
      </c>
      <c r="F40" s="881" t="s">
        <v>2001</v>
      </c>
      <c r="G40" s="881">
        <v>0</v>
      </c>
    </row>
    <row r="41" spans="1:7" ht="15" customHeight="1">
      <c r="A41" s="880" t="s">
        <v>2034</v>
      </c>
      <c r="B41" s="881">
        <v>0</v>
      </c>
      <c r="C41" s="881" t="s">
        <v>2001</v>
      </c>
      <c r="D41" s="881">
        <v>0</v>
      </c>
      <c r="E41" s="881">
        <v>0</v>
      </c>
      <c r="F41" s="881">
        <v>0</v>
      </c>
      <c r="G41" s="881">
        <v>0</v>
      </c>
    </row>
    <row r="42" spans="1:7" ht="15" customHeight="1">
      <c r="A42" s="880" t="s">
        <v>2035</v>
      </c>
      <c r="B42" s="881">
        <v>0</v>
      </c>
      <c r="C42" s="881">
        <v>0</v>
      </c>
      <c r="D42" s="881">
        <v>0</v>
      </c>
      <c r="E42" s="881">
        <v>0</v>
      </c>
      <c r="F42" s="881">
        <v>0</v>
      </c>
      <c r="G42" s="881">
        <v>0</v>
      </c>
    </row>
    <row r="43" spans="1:7" ht="15" hidden="1" customHeight="1">
      <c r="A43" s="880" t="s">
        <v>2066</v>
      </c>
      <c r="B43" s="881">
        <v>0</v>
      </c>
      <c r="C43" s="881">
        <v>0</v>
      </c>
      <c r="D43" s="881">
        <v>0</v>
      </c>
      <c r="E43" s="881">
        <v>0</v>
      </c>
      <c r="F43" s="881">
        <v>0</v>
      </c>
      <c r="G43" s="881">
        <v>0</v>
      </c>
    </row>
    <row r="44" spans="1:7" ht="15" customHeight="1">
      <c r="A44" s="880" t="s">
        <v>2036</v>
      </c>
      <c r="B44" s="881">
        <v>0</v>
      </c>
      <c r="C44" s="881">
        <v>10</v>
      </c>
      <c r="D44" s="881" t="s">
        <v>2001</v>
      </c>
      <c r="E44" s="881">
        <v>0</v>
      </c>
      <c r="F44" s="881">
        <v>0</v>
      </c>
      <c r="G44" s="881" t="s">
        <v>2001</v>
      </c>
    </row>
    <row r="45" spans="1:7" ht="15" customHeight="1">
      <c r="A45" s="880" t="s">
        <v>2037</v>
      </c>
      <c r="B45" s="881">
        <v>4</v>
      </c>
      <c r="C45" s="881">
        <v>23</v>
      </c>
      <c r="D45" s="881" t="s">
        <v>2001</v>
      </c>
      <c r="E45" s="881">
        <v>0</v>
      </c>
      <c r="F45" s="881" t="s">
        <v>2001</v>
      </c>
      <c r="G45" s="881" t="s">
        <v>2001</v>
      </c>
    </row>
    <row r="46" spans="1:7" ht="15" hidden="1" customHeight="1">
      <c r="A46" s="869" t="s">
        <v>2067</v>
      </c>
      <c r="B46" s="870">
        <v>0</v>
      </c>
      <c r="C46" s="870">
        <v>0</v>
      </c>
      <c r="D46" s="870">
        <v>0</v>
      </c>
      <c r="E46" s="871">
        <v>0</v>
      </c>
      <c r="F46" s="870">
        <v>0</v>
      </c>
      <c r="G46" s="872">
        <v>0</v>
      </c>
    </row>
    <row r="47" spans="1:7" s="883" customFormat="1" ht="28.15" customHeight="1">
      <c r="A47" s="1284" t="s">
        <v>2038</v>
      </c>
      <c r="B47" s="1284"/>
      <c r="C47" s="1284"/>
      <c r="D47" s="1284"/>
      <c r="E47" s="1284"/>
      <c r="F47" s="1284"/>
      <c r="G47" s="1284"/>
    </row>
    <row r="48" spans="1:7" s="883" customFormat="1" ht="39" customHeight="1">
      <c r="A48" s="1284" t="s">
        <v>2039</v>
      </c>
      <c r="B48" s="1284"/>
      <c r="C48" s="1284"/>
      <c r="D48" s="1284"/>
      <c r="E48" s="1284"/>
      <c r="F48" s="1284"/>
      <c r="G48" s="1284"/>
    </row>
    <row r="49" spans="1:1" ht="10.9" customHeight="1"/>
    <row r="50" spans="1:1">
      <c r="A50" s="883" t="s">
        <v>2060</v>
      </c>
    </row>
    <row r="51" spans="1:1">
      <c r="A51" s="884" t="s">
        <v>2061</v>
      </c>
    </row>
    <row r="52" spans="1:1" ht="6.6" customHeight="1"/>
    <row r="53" spans="1:1">
      <c r="A53" s="876" t="s">
        <v>1992</v>
      </c>
    </row>
  </sheetData>
  <mergeCells count="6">
    <mergeCell ref="A48:G48"/>
    <mergeCell ref="A1:G1"/>
    <mergeCell ref="A2:A4"/>
    <mergeCell ref="B2:D2"/>
    <mergeCell ref="E2:G2"/>
    <mergeCell ref="A47:G47"/>
  </mergeCells>
  <printOptions horizontalCentered="1"/>
  <pageMargins left="0.39370078740157483" right="0.39370078740157483" top="0.39370078740157483" bottom="0.39370078740157483" header="0.51181102362204722" footer="0.51181102362204722"/>
  <pageSetup paperSize="9" scale="85"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1"/>
  <sheetViews>
    <sheetView showGridLines="0" zoomScaleNormal="100" workbookViewId="0">
      <selection sqref="A1:I1"/>
    </sheetView>
  </sheetViews>
  <sheetFormatPr baseColWidth="10" defaultColWidth="11" defaultRowHeight="12.75"/>
  <cols>
    <col min="1" max="1" width="34.75" style="862" bestFit="1" customWidth="1"/>
    <col min="2" max="9" width="11.375" style="862" customWidth="1"/>
    <col min="10" max="16384" width="11" style="862"/>
  </cols>
  <sheetData>
    <row r="1" spans="1:10" ht="27.6" customHeight="1">
      <c r="A1" s="1285" t="s">
        <v>2398</v>
      </c>
      <c r="B1" s="1285"/>
      <c r="C1" s="1285"/>
      <c r="D1" s="1285"/>
      <c r="E1" s="1285"/>
      <c r="F1" s="1285"/>
      <c r="G1" s="1285"/>
      <c r="H1" s="1285"/>
      <c r="I1" s="1285"/>
      <c r="J1" s="954"/>
    </row>
    <row r="2" spans="1:10" ht="16.899999999999999" customHeight="1">
      <c r="A2" s="1272" t="s">
        <v>1994</v>
      </c>
      <c r="B2" s="1277" t="s">
        <v>2069</v>
      </c>
      <c r="C2" s="1277"/>
      <c r="D2" s="1277"/>
      <c r="E2" s="1277"/>
      <c r="F2" s="1277" t="s">
        <v>2070</v>
      </c>
      <c r="G2" s="1277"/>
      <c r="H2" s="1277"/>
      <c r="I2" s="1277"/>
    </row>
    <row r="3" spans="1:10" ht="25.5">
      <c r="A3" s="1272"/>
      <c r="B3" s="873" t="s">
        <v>2071</v>
      </c>
      <c r="C3" s="873" t="s">
        <v>2064</v>
      </c>
      <c r="D3" s="873" t="s">
        <v>1996</v>
      </c>
      <c r="E3" s="873" t="s">
        <v>1997</v>
      </c>
      <c r="F3" s="873" t="s">
        <v>2071</v>
      </c>
      <c r="G3" s="873" t="s">
        <v>2064</v>
      </c>
      <c r="H3" s="873" t="s">
        <v>1996</v>
      </c>
      <c r="I3" s="873" t="s">
        <v>1997</v>
      </c>
    </row>
    <row r="4" spans="1:10" s="863" customFormat="1" ht="15.6" customHeight="1">
      <c r="A4" s="1272"/>
      <c r="B4" s="874">
        <v>1</v>
      </c>
      <c r="C4" s="874">
        <v>2</v>
      </c>
      <c r="D4" s="874">
        <v>3</v>
      </c>
      <c r="E4" s="874">
        <v>4</v>
      </c>
      <c r="F4" s="874">
        <v>5</v>
      </c>
      <c r="G4" s="874">
        <v>6</v>
      </c>
      <c r="H4" s="874">
        <v>7</v>
      </c>
      <c r="I4" s="874">
        <v>8</v>
      </c>
    </row>
    <row r="5" spans="1:10" ht="15" customHeight="1">
      <c r="A5" s="882" t="s">
        <v>2065</v>
      </c>
      <c r="B5" s="976">
        <v>134.16666666666666</v>
      </c>
      <c r="C5" s="976">
        <v>5.416666666666667</v>
      </c>
      <c r="D5" s="976">
        <v>117.33333333333333</v>
      </c>
      <c r="E5" s="976">
        <v>11.416666666666666</v>
      </c>
      <c r="F5" s="976">
        <v>135.25</v>
      </c>
      <c r="G5" s="976">
        <v>6.833333333333333</v>
      </c>
      <c r="H5" s="976">
        <v>116.91666666666667</v>
      </c>
      <c r="I5" s="976">
        <v>11.5</v>
      </c>
    </row>
    <row r="6" spans="1:10" ht="15" customHeight="1">
      <c r="A6" s="882" t="s">
        <v>2072</v>
      </c>
      <c r="B6" s="976">
        <v>0</v>
      </c>
      <c r="C6" s="976">
        <v>0</v>
      </c>
      <c r="D6" s="976">
        <v>0</v>
      </c>
      <c r="E6" s="976">
        <v>0</v>
      </c>
      <c r="F6" s="976">
        <v>0</v>
      </c>
      <c r="G6" s="976">
        <v>0</v>
      </c>
      <c r="H6" s="976">
        <v>0</v>
      </c>
      <c r="I6" s="976">
        <v>0</v>
      </c>
    </row>
    <row r="7" spans="1:10" ht="15" customHeight="1">
      <c r="A7" s="882" t="s">
        <v>1999</v>
      </c>
      <c r="B7" s="976">
        <v>0</v>
      </c>
      <c r="C7" s="976">
        <v>0</v>
      </c>
      <c r="D7" s="976">
        <v>0</v>
      </c>
      <c r="E7" s="976">
        <v>0</v>
      </c>
      <c r="F7" s="976">
        <v>0</v>
      </c>
      <c r="G7" s="976">
        <v>0</v>
      </c>
      <c r="H7" s="976">
        <v>0</v>
      </c>
      <c r="I7" s="976">
        <v>0</v>
      </c>
    </row>
    <row r="8" spans="1:10" ht="15" customHeight="1">
      <c r="A8" s="882" t="s">
        <v>2000</v>
      </c>
      <c r="B8" s="976">
        <v>0</v>
      </c>
      <c r="C8" s="976">
        <v>0</v>
      </c>
      <c r="D8" s="976">
        <v>0</v>
      </c>
      <c r="E8" s="976">
        <v>0</v>
      </c>
      <c r="F8" s="976">
        <v>0</v>
      </c>
      <c r="G8" s="976">
        <v>0</v>
      </c>
      <c r="H8" s="976">
        <v>0</v>
      </c>
      <c r="I8" s="976">
        <v>0</v>
      </c>
    </row>
    <row r="9" spans="1:10" ht="15" customHeight="1">
      <c r="A9" s="882" t="s">
        <v>2002</v>
      </c>
      <c r="B9" s="976">
        <v>0</v>
      </c>
      <c r="C9" s="976">
        <v>0</v>
      </c>
      <c r="D9" s="976">
        <v>0</v>
      </c>
      <c r="E9" s="976">
        <v>0</v>
      </c>
      <c r="F9" s="976">
        <v>0</v>
      </c>
      <c r="G9" s="976">
        <v>0</v>
      </c>
      <c r="H9" s="976">
        <v>0</v>
      </c>
      <c r="I9" s="976">
        <v>0</v>
      </c>
    </row>
    <row r="10" spans="1:10" ht="15" customHeight="1">
      <c r="A10" s="882" t="s">
        <v>2003</v>
      </c>
      <c r="B10" s="976">
        <v>0</v>
      </c>
      <c r="C10" s="976">
        <v>0</v>
      </c>
      <c r="D10" s="976">
        <v>0</v>
      </c>
      <c r="E10" s="976">
        <v>0</v>
      </c>
      <c r="F10" s="976">
        <v>0.83333333333333337</v>
      </c>
      <c r="G10" s="976">
        <v>0</v>
      </c>
      <c r="H10" s="976">
        <v>0.83333333333333337</v>
      </c>
      <c r="I10" s="976">
        <v>0</v>
      </c>
    </row>
    <row r="11" spans="1:10" ht="15" customHeight="1">
      <c r="A11" s="882" t="s">
        <v>2004</v>
      </c>
      <c r="B11" s="976">
        <v>0</v>
      </c>
      <c r="C11" s="976">
        <v>0</v>
      </c>
      <c r="D11" s="976">
        <v>0</v>
      </c>
      <c r="E11" s="976">
        <v>0</v>
      </c>
      <c r="F11" s="976">
        <v>2.5</v>
      </c>
      <c r="G11" s="976">
        <v>0</v>
      </c>
      <c r="H11" s="976">
        <v>2.5</v>
      </c>
      <c r="I11" s="976">
        <v>0</v>
      </c>
    </row>
    <row r="12" spans="1:10" ht="15" customHeight="1">
      <c r="A12" s="882" t="s">
        <v>2005</v>
      </c>
      <c r="B12" s="976">
        <v>13.166666666666666</v>
      </c>
      <c r="C12" s="976">
        <v>8.3333333333333329E-2</v>
      </c>
      <c r="D12" s="976">
        <v>11.75</v>
      </c>
      <c r="E12" s="976">
        <v>1.3333333333333333</v>
      </c>
      <c r="F12" s="976">
        <v>13.5</v>
      </c>
      <c r="G12" s="976">
        <v>0</v>
      </c>
      <c r="H12" s="976">
        <v>12.666666666666666</v>
      </c>
      <c r="I12" s="976">
        <v>0.83333333333333337</v>
      </c>
    </row>
    <row r="13" spans="1:10" ht="15" customHeight="1">
      <c r="A13" s="882" t="s">
        <v>2006</v>
      </c>
      <c r="B13" s="976">
        <v>3.4166666666666665</v>
      </c>
      <c r="C13" s="976">
        <v>0</v>
      </c>
      <c r="D13" s="976">
        <v>3.3333333333333335</v>
      </c>
      <c r="E13" s="976">
        <v>8.3333333333333329E-2</v>
      </c>
      <c r="F13" s="976">
        <v>0.5</v>
      </c>
      <c r="G13" s="976">
        <v>0</v>
      </c>
      <c r="H13" s="976">
        <v>0.5</v>
      </c>
      <c r="I13" s="976">
        <v>0</v>
      </c>
    </row>
    <row r="14" spans="1:10" ht="15" customHeight="1">
      <c r="A14" s="882" t="s">
        <v>2007</v>
      </c>
      <c r="B14" s="976">
        <v>8.0833333333333339</v>
      </c>
      <c r="C14" s="976">
        <v>0.33333333333333331</v>
      </c>
      <c r="D14" s="976">
        <v>6.333333333333333</v>
      </c>
      <c r="E14" s="976">
        <v>1.4166666666666667</v>
      </c>
      <c r="F14" s="976">
        <v>8.9166666666666661</v>
      </c>
      <c r="G14" s="976">
        <v>0.33333333333333331</v>
      </c>
      <c r="H14" s="976">
        <v>6.416666666666667</v>
      </c>
      <c r="I14" s="976">
        <v>2.1666666666666665</v>
      </c>
    </row>
    <row r="15" spans="1:10" ht="15" customHeight="1">
      <c r="A15" s="882" t="s">
        <v>2008</v>
      </c>
      <c r="B15" s="976">
        <v>0.58333333333333337</v>
      </c>
      <c r="C15" s="976">
        <v>0</v>
      </c>
      <c r="D15" s="976">
        <v>0.5</v>
      </c>
      <c r="E15" s="976">
        <v>8.3333333333333329E-2</v>
      </c>
      <c r="F15" s="976">
        <v>0</v>
      </c>
      <c r="G15" s="976">
        <v>0</v>
      </c>
      <c r="H15" s="976">
        <v>0</v>
      </c>
      <c r="I15" s="976">
        <v>0</v>
      </c>
    </row>
    <row r="16" spans="1:10" ht="15" customHeight="1">
      <c r="A16" s="882" t="s">
        <v>2009</v>
      </c>
      <c r="B16" s="976">
        <v>0</v>
      </c>
      <c r="C16" s="976">
        <v>0</v>
      </c>
      <c r="D16" s="976">
        <v>0</v>
      </c>
      <c r="E16" s="976">
        <v>0</v>
      </c>
      <c r="F16" s="976">
        <v>0</v>
      </c>
      <c r="G16" s="976">
        <v>0</v>
      </c>
      <c r="H16" s="976">
        <v>0</v>
      </c>
      <c r="I16" s="976">
        <v>0</v>
      </c>
    </row>
    <row r="17" spans="1:9" ht="15" customHeight="1">
      <c r="A17" s="882" t="s">
        <v>2010</v>
      </c>
      <c r="B17" s="976">
        <v>0</v>
      </c>
      <c r="C17" s="976">
        <v>0</v>
      </c>
      <c r="D17" s="976">
        <v>0</v>
      </c>
      <c r="E17" s="976">
        <v>0</v>
      </c>
      <c r="F17" s="976">
        <v>0</v>
      </c>
      <c r="G17" s="976">
        <v>0</v>
      </c>
      <c r="H17" s="976">
        <v>0</v>
      </c>
      <c r="I17" s="976">
        <v>0</v>
      </c>
    </row>
    <row r="18" spans="1:9" ht="15" customHeight="1">
      <c r="A18" s="882" t="s">
        <v>2075</v>
      </c>
      <c r="B18" s="976">
        <v>0</v>
      </c>
      <c r="C18" s="976">
        <v>0</v>
      </c>
      <c r="D18" s="976">
        <v>0</v>
      </c>
      <c r="E18" s="976">
        <v>0</v>
      </c>
      <c r="F18" s="976">
        <v>0</v>
      </c>
      <c r="G18" s="976">
        <v>0</v>
      </c>
      <c r="H18" s="976">
        <v>0</v>
      </c>
      <c r="I18" s="976">
        <v>0</v>
      </c>
    </row>
    <row r="19" spans="1:9" ht="15" customHeight="1">
      <c r="A19" s="882" t="s">
        <v>2012</v>
      </c>
      <c r="B19" s="976">
        <v>1.9166666666666667</v>
      </c>
      <c r="C19" s="976">
        <v>0</v>
      </c>
      <c r="D19" s="976">
        <v>1.9166666666666667</v>
      </c>
      <c r="E19" s="976">
        <v>0</v>
      </c>
      <c r="F19" s="976">
        <v>6.833333333333333</v>
      </c>
      <c r="G19" s="976">
        <v>0</v>
      </c>
      <c r="H19" s="976">
        <v>6.416666666666667</v>
      </c>
      <c r="I19" s="976">
        <v>0.41666666666666669</v>
      </c>
    </row>
    <row r="20" spans="1:9" ht="15" customHeight="1">
      <c r="A20" s="882" t="s">
        <v>2013</v>
      </c>
      <c r="B20" s="976">
        <v>0</v>
      </c>
      <c r="C20" s="976">
        <v>0</v>
      </c>
      <c r="D20" s="976">
        <v>0</v>
      </c>
      <c r="E20" s="976">
        <v>0</v>
      </c>
      <c r="F20" s="976">
        <v>0</v>
      </c>
      <c r="G20" s="976">
        <v>0</v>
      </c>
      <c r="H20" s="976">
        <v>0</v>
      </c>
      <c r="I20" s="976">
        <v>0</v>
      </c>
    </row>
    <row r="21" spans="1:9" ht="15" customHeight="1">
      <c r="A21" s="882" t="s">
        <v>2014</v>
      </c>
      <c r="B21" s="976">
        <v>0</v>
      </c>
      <c r="C21" s="976">
        <v>0</v>
      </c>
      <c r="D21" s="976">
        <v>0</v>
      </c>
      <c r="E21" s="976">
        <v>0</v>
      </c>
      <c r="F21" s="976">
        <v>0.66666666666666663</v>
      </c>
      <c r="G21" s="976">
        <v>0</v>
      </c>
      <c r="H21" s="976">
        <v>0.5</v>
      </c>
      <c r="I21" s="976">
        <v>0.16666666666666666</v>
      </c>
    </row>
    <row r="22" spans="1:9" ht="15" customHeight="1">
      <c r="A22" s="882" t="s">
        <v>2074</v>
      </c>
      <c r="B22" s="976">
        <v>0</v>
      </c>
      <c r="C22" s="976">
        <v>0</v>
      </c>
      <c r="D22" s="976">
        <v>0</v>
      </c>
      <c r="E22" s="976">
        <v>0</v>
      </c>
      <c r="F22" s="976">
        <v>2.6666666666666665</v>
      </c>
      <c r="G22" s="976">
        <v>0</v>
      </c>
      <c r="H22" s="976">
        <v>2.6666666666666665</v>
      </c>
      <c r="I22" s="976">
        <v>0</v>
      </c>
    </row>
    <row r="23" spans="1:9" ht="15" customHeight="1">
      <c r="A23" s="882" t="s">
        <v>2016</v>
      </c>
      <c r="B23" s="976">
        <v>0.25</v>
      </c>
      <c r="C23" s="976">
        <v>0</v>
      </c>
      <c r="D23" s="976">
        <v>0.25</v>
      </c>
      <c r="E23" s="976">
        <v>0</v>
      </c>
      <c r="F23" s="976">
        <v>1.3333333333333333</v>
      </c>
      <c r="G23" s="976">
        <v>0</v>
      </c>
      <c r="H23" s="976">
        <v>1.3333333333333333</v>
      </c>
      <c r="I23" s="976">
        <v>0</v>
      </c>
    </row>
    <row r="24" spans="1:9" ht="15" customHeight="1">
      <c r="A24" s="882" t="s">
        <v>2017</v>
      </c>
      <c r="B24" s="976">
        <v>7.5</v>
      </c>
      <c r="C24" s="976">
        <v>0</v>
      </c>
      <c r="D24" s="976">
        <v>7.333333333333333</v>
      </c>
      <c r="E24" s="976">
        <v>0.16666666666666666</v>
      </c>
      <c r="F24" s="976">
        <v>12.833333333333334</v>
      </c>
      <c r="G24" s="976">
        <v>0</v>
      </c>
      <c r="H24" s="976">
        <v>11.25</v>
      </c>
      <c r="I24" s="976">
        <v>1.5833333333333333</v>
      </c>
    </row>
    <row r="25" spans="1:9" ht="15" customHeight="1">
      <c r="A25" s="882" t="s">
        <v>2018</v>
      </c>
      <c r="B25" s="976">
        <v>21.083333333333332</v>
      </c>
      <c r="C25" s="976">
        <v>1.6666666666666667</v>
      </c>
      <c r="D25" s="976">
        <v>18.666666666666668</v>
      </c>
      <c r="E25" s="976">
        <v>0.75</v>
      </c>
      <c r="F25" s="976">
        <v>28.75</v>
      </c>
      <c r="G25" s="976">
        <v>3.25</v>
      </c>
      <c r="H25" s="976">
        <v>24.75</v>
      </c>
      <c r="I25" s="976">
        <v>0.75</v>
      </c>
    </row>
    <row r="26" spans="1:9" ht="15" customHeight="1">
      <c r="A26" s="882" t="s">
        <v>2019</v>
      </c>
      <c r="B26" s="976">
        <v>12.583333333333334</v>
      </c>
      <c r="C26" s="976">
        <v>0.25</v>
      </c>
      <c r="D26" s="976">
        <v>11.833333333333334</v>
      </c>
      <c r="E26" s="976">
        <v>0.5</v>
      </c>
      <c r="F26" s="976">
        <v>10</v>
      </c>
      <c r="G26" s="976">
        <v>8.3333333333333329E-2</v>
      </c>
      <c r="H26" s="976">
        <v>9.75</v>
      </c>
      <c r="I26" s="976">
        <v>0.16666666666666666</v>
      </c>
    </row>
    <row r="27" spans="1:9" ht="15" customHeight="1">
      <c r="A27" s="882" t="s">
        <v>2020</v>
      </c>
      <c r="B27" s="976">
        <v>9.4166666666666661</v>
      </c>
      <c r="C27" s="976">
        <v>0.58333333333333337</v>
      </c>
      <c r="D27" s="976">
        <v>7.583333333333333</v>
      </c>
      <c r="E27" s="976">
        <v>1.25</v>
      </c>
      <c r="F27" s="976">
        <v>2.8333333333333335</v>
      </c>
      <c r="G27" s="976">
        <v>0</v>
      </c>
      <c r="H27" s="976">
        <v>2.5</v>
      </c>
      <c r="I27" s="976">
        <v>0.33333333333333331</v>
      </c>
    </row>
    <row r="28" spans="1:9" ht="15" customHeight="1">
      <c r="A28" s="882" t="s">
        <v>2021</v>
      </c>
      <c r="B28" s="976">
        <v>0</v>
      </c>
      <c r="C28" s="976">
        <v>0</v>
      </c>
      <c r="D28" s="976">
        <v>0</v>
      </c>
      <c r="E28" s="976">
        <v>0</v>
      </c>
      <c r="F28" s="976">
        <v>0</v>
      </c>
      <c r="G28" s="976">
        <v>0</v>
      </c>
      <c r="H28" s="976">
        <v>0</v>
      </c>
      <c r="I28" s="976">
        <v>0</v>
      </c>
    </row>
    <row r="29" spans="1:9" ht="15" customHeight="1">
      <c r="A29" s="882" t="s">
        <v>2022</v>
      </c>
      <c r="B29" s="976">
        <v>3.25</v>
      </c>
      <c r="C29" s="976">
        <v>0</v>
      </c>
      <c r="D29" s="976">
        <v>3.25</v>
      </c>
      <c r="E29" s="976">
        <v>0</v>
      </c>
      <c r="F29" s="976">
        <v>0.41666666666666669</v>
      </c>
      <c r="G29" s="976">
        <v>0</v>
      </c>
      <c r="H29" s="976">
        <v>0.41666666666666669</v>
      </c>
      <c r="I29" s="976">
        <v>0</v>
      </c>
    </row>
    <row r="30" spans="1:9" ht="15" customHeight="1">
      <c r="A30" s="882" t="s">
        <v>2023</v>
      </c>
      <c r="B30" s="976">
        <v>4.083333333333333</v>
      </c>
      <c r="C30" s="976">
        <v>0.16666666666666666</v>
      </c>
      <c r="D30" s="976">
        <v>3.9166666666666665</v>
      </c>
      <c r="E30" s="976">
        <v>0</v>
      </c>
      <c r="F30" s="976">
        <v>3.6666666666666665</v>
      </c>
      <c r="G30" s="976">
        <v>0</v>
      </c>
      <c r="H30" s="976">
        <v>3.6666666666666665</v>
      </c>
      <c r="I30" s="976">
        <v>0</v>
      </c>
    </row>
    <row r="31" spans="1:9" ht="15" customHeight="1">
      <c r="A31" s="882" t="s">
        <v>2024</v>
      </c>
      <c r="B31" s="976">
        <v>3.9166666666666665</v>
      </c>
      <c r="C31" s="976">
        <v>0</v>
      </c>
      <c r="D31" s="976">
        <v>3.4166666666666665</v>
      </c>
      <c r="E31" s="976">
        <v>0.5</v>
      </c>
      <c r="F31" s="976">
        <v>2.8333333333333335</v>
      </c>
      <c r="G31" s="976">
        <v>0</v>
      </c>
      <c r="H31" s="976">
        <v>2.3333333333333335</v>
      </c>
      <c r="I31" s="976">
        <v>0.5</v>
      </c>
    </row>
    <row r="32" spans="1:9" ht="15" customHeight="1">
      <c r="A32" s="882" t="s">
        <v>2025</v>
      </c>
      <c r="B32" s="976">
        <v>13.916666666666666</v>
      </c>
      <c r="C32" s="976">
        <v>0.58333333333333337</v>
      </c>
      <c r="D32" s="976">
        <v>11.583333333333334</v>
      </c>
      <c r="E32" s="976">
        <v>1.75</v>
      </c>
      <c r="F32" s="976">
        <v>13.333333333333334</v>
      </c>
      <c r="G32" s="976">
        <v>0.25</v>
      </c>
      <c r="H32" s="976">
        <v>11.916666666666666</v>
      </c>
      <c r="I32" s="976">
        <v>1.1666666666666667</v>
      </c>
    </row>
    <row r="33" spans="1:9" ht="15" customHeight="1">
      <c r="A33" s="882" t="s">
        <v>2026</v>
      </c>
      <c r="B33" s="976">
        <v>0.5</v>
      </c>
      <c r="C33" s="976">
        <v>0</v>
      </c>
      <c r="D33" s="976">
        <v>0.5</v>
      </c>
      <c r="E33" s="976">
        <v>0</v>
      </c>
      <c r="F33" s="976">
        <v>2.5</v>
      </c>
      <c r="G33" s="976">
        <v>0</v>
      </c>
      <c r="H33" s="976">
        <v>2.5</v>
      </c>
      <c r="I33" s="976">
        <v>0</v>
      </c>
    </row>
    <row r="34" spans="1:9" ht="15" customHeight="1">
      <c r="A34" s="882" t="s">
        <v>2027</v>
      </c>
      <c r="B34" s="976">
        <v>0.16666666666666666</v>
      </c>
      <c r="C34" s="976">
        <v>0</v>
      </c>
      <c r="D34" s="976">
        <v>0.16666666666666666</v>
      </c>
      <c r="E34" s="976">
        <v>0</v>
      </c>
      <c r="F34" s="976">
        <v>0</v>
      </c>
      <c r="G34" s="976">
        <v>0</v>
      </c>
      <c r="H34" s="976">
        <v>0</v>
      </c>
      <c r="I34" s="976">
        <v>0</v>
      </c>
    </row>
    <row r="35" spans="1:9" ht="15" customHeight="1">
      <c r="A35" s="882" t="s">
        <v>2028</v>
      </c>
      <c r="B35" s="976">
        <v>4.833333333333333</v>
      </c>
      <c r="C35" s="976">
        <v>8.3333333333333329E-2</v>
      </c>
      <c r="D35" s="976">
        <v>3.9166666666666665</v>
      </c>
      <c r="E35" s="976">
        <v>0.83333333333333337</v>
      </c>
      <c r="F35" s="976">
        <v>5.666666666666667</v>
      </c>
      <c r="G35" s="976">
        <v>0.16666666666666666</v>
      </c>
      <c r="H35" s="976">
        <v>5.083333333333333</v>
      </c>
      <c r="I35" s="976">
        <v>0.41666666666666669</v>
      </c>
    </row>
    <row r="36" spans="1:9" ht="15" customHeight="1">
      <c r="A36" s="882" t="s">
        <v>2029</v>
      </c>
      <c r="B36" s="976">
        <v>1</v>
      </c>
      <c r="C36" s="976">
        <v>0</v>
      </c>
      <c r="D36" s="976">
        <v>1</v>
      </c>
      <c r="E36" s="976">
        <v>0</v>
      </c>
      <c r="F36" s="976">
        <v>2.25</v>
      </c>
      <c r="G36" s="976">
        <v>0</v>
      </c>
      <c r="H36" s="976">
        <v>1.3333333333333333</v>
      </c>
      <c r="I36" s="976">
        <v>0.91666666666666663</v>
      </c>
    </row>
    <row r="37" spans="1:9" ht="15" customHeight="1">
      <c r="A37" s="882" t="s">
        <v>2030</v>
      </c>
      <c r="B37" s="976">
        <v>2.75</v>
      </c>
      <c r="C37" s="976">
        <v>0</v>
      </c>
      <c r="D37" s="976">
        <v>2.25</v>
      </c>
      <c r="E37" s="976">
        <v>0.5</v>
      </c>
      <c r="F37" s="976">
        <v>4</v>
      </c>
      <c r="G37" s="976">
        <v>0</v>
      </c>
      <c r="H37" s="976">
        <v>2.6666666666666665</v>
      </c>
      <c r="I37" s="976">
        <v>1.3333333333333333</v>
      </c>
    </row>
    <row r="38" spans="1:9" ht="15" customHeight="1">
      <c r="A38" s="882" t="s">
        <v>2031</v>
      </c>
      <c r="B38" s="976">
        <v>1.1666666666666667</v>
      </c>
      <c r="C38" s="976">
        <v>0</v>
      </c>
      <c r="D38" s="976">
        <v>1.0833333333333333</v>
      </c>
      <c r="E38" s="976">
        <v>8.3333333333333329E-2</v>
      </c>
      <c r="F38" s="976">
        <v>2.0833333333333335</v>
      </c>
      <c r="G38" s="976">
        <v>0</v>
      </c>
      <c r="H38" s="976">
        <v>1.6666666666666667</v>
      </c>
      <c r="I38" s="976">
        <v>0.41666666666666669</v>
      </c>
    </row>
    <row r="39" spans="1:9" ht="15" customHeight="1">
      <c r="A39" s="882" t="s">
        <v>2032</v>
      </c>
      <c r="B39" s="976">
        <v>1.25</v>
      </c>
      <c r="C39" s="976">
        <v>0.16666666666666666</v>
      </c>
      <c r="D39" s="976">
        <v>1.0833333333333333</v>
      </c>
      <c r="E39" s="976">
        <v>0</v>
      </c>
      <c r="F39" s="976">
        <v>0.83333333333333337</v>
      </c>
      <c r="G39" s="976">
        <v>0</v>
      </c>
      <c r="H39" s="976">
        <v>0.5</v>
      </c>
      <c r="I39" s="976">
        <v>0.33333333333333331</v>
      </c>
    </row>
    <row r="40" spans="1:9" ht="15" customHeight="1">
      <c r="A40" s="882" t="s">
        <v>2033</v>
      </c>
      <c r="B40" s="976">
        <v>0.25</v>
      </c>
      <c r="C40" s="976">
        <v>0</v>
      </c>
      <c r="D40" s="976">
        <v>0.25</v>
      </c>
      <c r="E40" s="976">
        <v>0</v>
      </c>
      <c r="F40" s="976">
        <v>0.33333333333333331</v>
      </c>
      <c r="G40" s="976">
        <v>0</v>
      </c>
      <c r="H40" s="976">
        <v>0.33333333333333331</v>
      </c>
      <c r="I40" s="976">
        <v>0</v>
      </c>
    </row>
    <row r="41" spans="1:9" ht="15" customHeight="1">
      <c r="A41" s="882" t="s">
        <v>2034</v>
      </c>
      <c r="B41" s="976">
        <v>0</v>
      </c>
      <c r="C41" s="976">
        <v>0</v>
      </c>
      <c r="D41" s="976">
        <v>0</v>
      </c>
      <c r="E41" s="976">
        <v>0</v>
      </c>
      <c r="F41" s="976">
        <v>0</v>
      </c>
      <c r="G41" s="976">
        <v>0</v>
      </c>
      <c r="H41" s="976">
        <v>0</v>
      </c>
      <c r="I41" s="976">
        <v>0</v>
      </c>
    </row>
    <row r="42" spans="1:9" ht="15" customHeight="1">
      <c r="A42" s="882" t="s">
        <v>2035</v>
      </c>
      <c r="B42" s="976">
        <v>0.25</v>
      </c>
      <c r="C42" s="976">
        <v>0</v>
      </c>
      <c r="D42" s="976">
        <v>0.25</v>
      </c>
      <c r="E42" s="976">
        <v>0</v>
      </c>
      <c r="F42" s="976">
        <v>0</v>
      </c>
      <c r="G42" s="976">
        <v>0</v>
      </c>
      <c r="H42" s="976">
        <v>0</v>
      </c>
      <c r="I42" s="976">
        <v>0</v>
      </c>
    </row>
    <row r="43" spans="1:9" ht="15" customHeight="1">
      <c r="A43" s="882" t="s">
        <v>2066</v>
      </c>
      <c r="B43" s="976">
        <v>0</v>
      </c>
      <c r="C43" s="976">
        <v>0</v>
      </c>
      <c r="D43" s="976">
        <v>0</v>
      </c>
      <c r="E43" s="976">
        <v>0</v>
      </c>
      <c r="F43" s="976">
        <v>0</v>
      </c>
      <c r="G43" s="976">
        <v>0</v>
      </c>
      <c r="H43" s="976">
        <v>0</v>
      </c>
      <c r="I43" s="976">
        <v>0</v>
      </c>
    </row>
    <row r="44" spans="1:9" ht="15" customHeight="1">
      <c r="A44" s="882" t="s">
        <v>2036</v>
      </c>
      <c r="B44" s="976">
        <v>12.083333333333334</v>
      </c>
      <c r="C44" s="976">
        <v>0</v>
      </c>
      <c r="D44" s="976">
        <v>10.75</v>
      </c>
      <c r="E44" s="976">
        <v>1.3333333333333333</v>
      </c>
      <c r="F44" s="976">
        <v>1.0833333333333333</v>
      </c>
      <c r="G44" s="976">
        <v>0</v>
      </c>
      <c r="H44" s="976">
        <v>1.0833333333333333</v>
      </c>
      <c r="I44" s="976">
        <v>0</v>
      </c>
    </row>
    <row r="45" spans="1:9" ht="15" customHeight="1">
      <c r="A45" s="882" t="s">
        <v>2037</v>
      </c>
      <c r="B45" s="976">
        <v>6.75</v>
      </c>
      <c r="C45" s="976">
        <v>1.5</v>
      </c>
      <c r="D45" s="976">
        <v>4.416666666666667</v>
      </c>
      <c r="E45" s="976">
        <v>0.83333333333333337</v>
      </c>
      <c r="F45" s="976">
        <v>4.083333333333333</v>
      </c>
      <c r="G45" s="976">
        <v>2.75</v>
      </c>
      <c r="H45" s="976">
        <v>1.3333333333333333</v>
      </c>
      <c r="I45" s="976">
        <v>0</v>
      </c>
    </row>
    <row r="46" spans="1:9" ht="15" hidden="1" customHeight="1">
      <c r="A46" s="864" t="s">
        <v>2067</v>
      </c>
      <c r="B46" s="865">
        <v>0</v>
      </c>
      <c r="C46" s="865">
        <v>0</v>
      </c>
      <c r="D46" s="865">
        <v>0</v>
      </c>
      <c r="E46" s="865">
        <v>0</v>
      </c>
      <c r="F46" s="866">
        <v>0</v>
      </c>
      <c r="G46" s="865">
        <v>0</v>
      </c>
      <c r="H46" s="865">
        <v>0</v>
      </c>
      <c r="I46" s="867">
        <v>0</v>
      </c>
    </row>
    <row r="47" spans="1:9" s="877" customFormat="1" ht="11.25" customHeight="1">
      <c r="A47" s="1288" t="s">
        <v>2038</v>
      </c>
      <c r="B47" s="1288"/>
      <c r="C47" s="1288"/>
      <c r="D47" s="1288"/>
      <c r="E47" s="1288"/>
      <c r="F47" s="1288"/>
      <c r="G47" s="1288"/>
      <c r="H47" s="1288"/>
      <c r="I47" s="1288"/>
    </row>
    <row r="48" spans="1:9" s="877" customFormat="1" ht="44.45" customHeight="1">
      <c r="A48" s="1288" t="s">
        <v>2039</v>
      </c>
      <c r="B48" s="1288"/>
      <c r="C48" s="1288"/>
      <c r="D48" s="1288"/>
      <c r="E48" s="1288"/>
      <c r="F48" s="1288"/>
      <c r="G48" s="1288"/>
      <c r="H48" s="1288"/>
      <c r="I48" s="1288"/>
    </row>
    <row r="49" spans="1:1" ht="8.4499999999999993" customHeight="1">
      <c r="A49" s="878" t="s">
        <v>2060</v>
      </c>
    </row>
    <row r="50" spans="1:1" ht="19.899999999999999" customHeight="1">
      <c r="A50" s="879" t="s">
        <v>2068</v>
      </c>
    </row>
    <row r="51" spans="1:1">
      <c r="A51" s="876" t="s">
        <v>1992</v>
      </c>
    </row>
  </sheetData>
  <mergeCells count="6">
    <mergeCell ref="A48:I48"/>
    <mergeCell ref="A1:I1"/>
    <mergeCell ref="A2:A4"/>
    <mergeCell ref="B2:E2"/>
    <mergeCell ref="F2:I2"/>
    <mergeCell ref="A47:I47"/>
  </mergeCells>
  <printOptions horizontalCentered="1"/>
  <pageMargins left="0.39370078740157483" right="0.39370078740157483" top="0.39370078740157483" bottom="0.39370078740157483" header="0.51181102362204722" footer="0.51181102362204722"/>
  <pageSetup paperSize="9" scale="72"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1"/>
  <sheetViews>
    <sheetView showGridLines="0" zoomScaleNormal="100" workbookViewId="0">
      <selection activeCell="A27" sqref="A27"/>
    </sheetView>
  </sheetViews>
  <sheetFormatPr baseColWidth="10" defaultColWidth="11" defaultRowHeight="12.75"/>
  <cols>
    <col min="1" max="1" width="34.75" style="862" bestFit="1" customWidth="1"/>
    <col min="2" max="9" width="11.375" style="862" customWidth="1"/>
    <col min="10" max="16384" width="11" style="862"/>
  </cols>
  <sheetData>
    <row r="1" spans="1:10" ht="27.6" customHeight="1">
      <c r="A1" s="1285" t="s">
        <v>2399</v>
      </c>
      <c r="B1" s="1285"/>
      <c r="C1" s="1285"/>
      <c r="D1" s="1285"/>
      <c r="E1" s="1285"/>
      <c r="F1" s="1285"/>
      <c r="G1" s="1285"/>
      <c r="H1" s="1285"/>
      <c r="I1" s="1285"/>
      <c r="J1" s="954"/>
    </row>
    <row r="2" spans="1:10" ht="16.899999999999999" customHeight="1">
      <c r="A2" s="1272" t="s">
        <v>1994</v>
      </c>
      <c r="B2" s="1289" t="s">
        <v>2069</v>
      </c>
      <c r="C2" s="1289"/>
      <c r="D2" s="1289"/>
      <c r="E2" s="1289"/>
      <c r="F2" s="1289" t="s">
        <v>2070</v>
      </c>
      <c r="G2" s="1289"/>
      <c r="H2" s="1289"/>
      <c r="I2" s="1289"/>
    </row>
    <row r="3" spans="1:10" ht="25.5">
      <c r="A3" s="1272"/>
      <c r="B3" s="873" t="s">
        <v>2071</v>
      </c>
      <c r="C3" s="873" t="s">
        <v>2064</v>
      </c>
      <c r="D3" s="873" t="s">
        <v>1996</v>
      </c>
      <c r="E3" s="873" t="s">
        <v>1997</v>
      </c>
      <c r="F3" s="873" t="s">
        <v>2071</v>
      </c>
      <c r="G3" s="873" t="s">
        <v>2064</v>
      </c>
      <c r="H3" s="873" t="s">
        <v>1996</v>
      </c>
      <c r="I3" s="873" t="s">
        <v>1997</v>
      </c>
    </row>
    <row r="4" spans="1:10" s="863" customFormat="1" ht="15.6" customHeight="1">
      <c r="A4" s="1272"/>
      <c r="B4" s="874">
        <v>1</v>
      </c>
      <c r="C4" s="874">
        <v>2</v>
      </c>
      <c r="D4" s="874">
        <v>3</v>
      </c>
      <c r="E4" s="874">
        <v>4</v>
      </c>
      <c r="F4" s="874">
        <v>5</v>
      </c>
      <c r="G4" s="874">
        <v>6</v>
      </c>
      <c r="H4" s="874">
        <v>7</v>
      </c>
      <c r="I4" s="874">
        <v>8</v>
      </c>
    </row>
    <row r="5" spans="1:10" ht="15" customHeight="1">
      <c r="A5" s="875" t="s">
        <v>2065</v>
      </c>
      <c r="B5" s="976">
        <v>125.5</v>
      </c>
      <c r="C5" s="976">
        <v>5.083333333333333</v>
      </c>
      <c r="D5" s="976">
        <v>105.16666666666667</v>
      </c>
      <c r="E5" s="976">
        <v>15.25</v>
      </c>
      <c r="F5" s="976">
        <v>145</v>
      </c>
      <c r="G5" s="976">
        <v>9.4166666666666661</v>
      </c>
      <c r="H5" s="976">
        <v>117.83333333333333</v>
      </c>
      <c r="I5" s="976">
        <v>17.75</v>
      </c>
    </row>
    <row r="6" spans="1:10" ht="15" customHeight="1">
      <c r="A6" s="875" t="s">
        <v>2072</v>
      </c>
      <c r="B6" s="976">
        <v>0</v>
      </c>
      <c r="C6" s="976">
        <v>0</v>
      </c>
      <c r="D6" s="976">
        <v>0</v>
      </c>
      <c r="E6" s="976">
        <v>0</v>
      </c>
      <c r="F6" s="976">
        <v>0</v>
      </c>
      <c r="G6" s="976">
        <v>0</v>
      </c>
      <c r="H6" s="976">
        <v>0</v>
      </c>
      <c r="I6" s="976">
        <v>0</v>
      </c>
    </row>
    <row r="7" spans="1:10" ht="15" customHeight="1">
      <c r="A7" s="875" t="s">
        <v>1999</v>
      </c>
      <c r="B7" s="976">
        <v>0</v>
      </c>
      <c r="C7" s="976">
        <v>0</v>
      </c>
      <c r="D7" s="976">
        <v>0</v>
      </c>
      <c r="E7" s="976">
        <v>0</v>
      </c>
      <c r="F7" s="976">
        <v>0</v>
      </c>
      <c r="G7" s="976">
        <v>0</v>
      </c>
      <c r="H7" s="976">
        <v>0</v>
      </c>
      <c r="I7" s="976">
        <v>0</v>
      </c>
    </row>
    <row r="8" spans="1:10" ht="15" customHeight="1">
      <c r="A8" s="875" t="s">
        <v>2000</v>
      </c>
      <c r="B8" s="976">
        <v>0.16666666666666666</v>
      </c>
      <c r="C8" s="976">
        <v>0</v>
      </c>
      <c r="D8" s="976">
        <v>0.16666666666666666</v>
      </c>
      <c r="E8" s="976">
        <v>0</v>
      </c>
      <c r="F8" s="976">
        <v>1</v>
      </c>
      <c r="G8" s="976">
        <v>0</v>
      </c>
      <c r="H8" s="976">
        <v>1</v>
      </c>
      <c r="I8" s="976">
        <v>0</v>
      </c>
    </row>
    <row r="9" spans="1:10" ht="15" customHeight="1">
      <c r="A9" s="875" t="s">
        <v>2002</v>
      </c>
      <c r="B9" s="976">
        <v>0</v>
      </c>
      <c r="C9" s="976">
        <v>0</v>
      </c>
      <c r="D9" s="976">
        <v>0</v>
      </c>
      <c r="E9" s="976">
        <v>0</v>
      </c>
      <c r="F9" s="976">
        <v>0</v>
      </c>
      <c r="G9" s="976">
        <v>0</v>
      </c>
      <c r="H9" s="976">
        <v>0</v>
      </c>
      <c r="I9" s="976">
        <v>0</v>
      </c>
    </row>
    <row r="10" spans="1:10" ht="15" customHeight="1">
      <c r="A10" s="875" t="s">
        <v>2003</v>
      </c>
      <c r="B10" s="976">
        <v>0</v>
      </c>
      <c r="C10" s="976">
        <v>0</v>
      </c>
      <c r="D10" s="976">
        <v>0</v>
      </c>
      <c r="E10" s="976">
        <v>0</v>
      </c>
      <c r="F10" s="976">
        <v>0</v>
      </c>
      <c r="G10" s="976">
        <v>0</v>
      </c>
      <c r="H10" s="976">
        <v>0</v>
      </c>
      <c r="I10" s="976">
        <v>0</v>
      </c>
    </row>
    <row r="11" spans="1:10" ht="15" customHeight="1">
      <c r="A11" s="875" t="s">
        <v>2073</v>
      </c>
      <c r="B11" s="976">
        <v>0.16666666666666666</v>
      </c>
      <c r="C11" s="976">
        <v>0</v>
      </c>
      <c r="D11" s="976">
        <v>0.16666666666666666</v>
      </c>
      <c r="E11" s="976">
        <v>0</v>
      </c>
      <c r="F11" s="976">
        <v>1.0833333333333333</v>
      </c>
      <c r="G11" s="976">
        <v>0</v>
      </c>
      <c r="H11" s="976">
        <v>1.0833333333333333</v>
      </c>
      <c r="I11" s="976">
        <v>0</v>
      </c>
    </row>
    <row r="12" spans="1:10" ht="15" customHeight="1">
      <c r="A12" s="875" t="s">
        <v>2005</v>
      </c>
      <c r="B12" s="976">
        <v>2</v>
      </c>
      <c r="C12" s="976">
        <v>0</v>
      </c>
      <c r="D12" s="976">
        <v>1.4166666666666667</v>
      </c>
      <c r="E12" s="976">
        <v>0.58333333333333337</v>
      </c>
      <c r="F12" s="976">
        <v>0.5</v>
      </c>
      <c r="G12" s="976">
        <v>0</v>
      </c>
      <c r="H12" s="976">
        <v>0.5</v>
      </c>
      <c r="I12" s="976">
        <v>0</v>
      </c>
    </row>
    <row r="13" spans="1:10" ht="15" customHeight="1">
      <c r="A13" s="875" t="s">
        <v>2006</v>
      </c>
      <c r="B13" s="976">
        <v>0</v>
      </c>
      <c r="C13" s="976">
        <v>0</v>
      </c>
      <c r="D13" s="976">
        <v>0</v>
      </c>
      <c r="E13" s="976">
        <v>0</v>
      </c>
      <c r="F13" s="976">
        <v>0</v>
      </c>
      <c r="G13" s="976">
        <v>0</v>
      </c>
      <c r="H13" s="976">
        <v>0</v>
      </c>
      <c r="I13" s="976">
        <v>0</v>
      </c>
    </row>
    <row r="14" spans="1:10" ht="15" customHeight="1">
      <c r="A14" s="875" t="s">
        <v>2007</v>
      </c>
      <c r="B14" s="976">
        <v>0</v>
      </c>
      <c r="C14" s="976">
        <v>0</v>
      </c>
      <c r="D14" s="976">
        <v>0</v>
      </c>
      <c r="E14" s="976">
        <v>0</v>
      </c>
      <c r="F14" s="976">
        <v>0</v>
      </c>
      <c r="G14" s="976">
        <v>0</v>
      </c>
      <c r="H14" s="976">
        <v>0</v>
      </c>
      <c r="I14" s="976">
        <v>0</v>
      </c>
    </row>
    <row r="15" spans="1:10" ht="15" customHeight="1">
      <c r="A15" s="875" t="s">
        <v>2008</v>
      </c>
      <c r="B15" s="976">
        <v>0</v>
      </c>
      <c r="C15" s="976">
        <v>0</v>
      </c>
      <c r="D15" s="976">
        <v>0</v>
      </c>
      <c r="E15" s="976">
        <v>0</v>
      </c>
      <c r="F15" s="976">
        <v>8.3333333333333329E-2</v>
      </c>
      <c r="G15" s="976">
        <v>0</v>
      </c>
      <c r="H15" s="976">
        <v>8.3333333333333329E-2</v>
      </c>
      <c r="I15" s="976">
        <v>0</v>
      </c>
    </row>
    <row r="16" spans="1:10" ht="15" customHeight="1">
      <c r="A16" s="875" t="s">
        <v>2009</v>
      </c>
      <c r="B16" s="976">
        <v>0</v>
      </c>
      <c r="C16" s="976">
        <v>0</v>
      </c>
      <c r="D16" s="976">
        <v>0</v>
      </c>
      <c r="E16" s="976">
        <v>0</v>
      </c>
      <c r="F16" s="976">
        <v>0</v>
      </c>
      <c r="G16" s="976">
        <v>0</v>
      </c>
      <c r="H16" s="976">
        <v>0</v>
      </c>
      <c r="I16" s="976">
        <v>0</v>
      </c>
    </row>
    <row r="17" spans="1:9" ht="15" customHeight="1">
      <c r="A17" s="875" t="s">
        <v>2010</v>
      </c>
      <c r="B17" s="976">
        <v>0</v>
      </c>
      <c r="C17" s="976">
        <v>0</v>
      </c>
      <c r="D17" s="976">
        <v>0</v>
      </c>
      <c r="E17" s="976">
        <v>0</v>
      </c>
      <c r="F17" s="976">
        <v>0</v>
      </c>
      <c r="G17" s="976">
        <v>0</v>
      </c>
      <c r="H17" s="976">
        <v>0</v>
      </c>
      <c r="I17" s="976">
        <v>0</v>
      </c>
    </row>
    <row r="18" spans="1:9" ht="15" customHeight="1">
      <c r="A18" s="875" t="s">
        <v>2011</v>
      </c>
      <c r="B18" s="976">
        <v>8.3333333333333329E-2</v>
      </c>
      <c r="C18" s="976">
        <v>0</v>
      </c>
      <c r="D18" s="976">
        <v>8.3333333333333329E-2</v>
      </c>
      <c r="E18" s="976">
        <v>0</v>
      </c>
      <c r="F18" s="976">
        <v>1</v>
      </c>
      <c r="G18" s="976">
        <v>0</v>
      </c>
      <c r="H18" s="976">
        <v>1</v>
      </c>
      <c r="I18" s="976">
        <v>0</v>
      </c>
    </row>
    <row r="19" spans="1:9" ht="15" customHeight="1">
      <c r="A19" s="875" t="s">
        <v>2012</v>
      </c>
      <c r="B19" s="976">
        <v>1.25</v>
      </c>
      <c r="C19" s="976">
        <v>0</v>
      </c>
      <c r="D19" s="976">
        <v>1.25</v>
      </c>
      <c r="E19" s="976">
        <v>0</v>
      </c>
      <c r="F19" s="976">
        <v>1.0833333333333333</v>
      </c>
      <c r="G19" s="976">
        <v>0</v>
      </c>
      <c r="H19" s="976">
        <v>1.0833333333333333</v>
      </c>
      <c r="I19" s="976">
        <v>0</v>
      </c>
    </row>
    <row r="20" spans="1:9" ht="15" customHeight="1">
      <c r="A20" s="875" t="s">
        <v>2013</v>
      </c>
      <c r="B20" s="976">
        <v>0</v>
      </c>
      <c r="C20" s="976">
        <v>0</v>
      </c>
      <c r="D20" s="976">
        <v>0</v>
      </c>
      <c r="E20" s="976">
        <v>0</v>
      </c>
      <c r="F20" s="976">
        <v>0</v>
      </c>
      <c r="G20" s="976">
        <v>0</v>
      </c>
      <c r="H20" s="976">
        <v>0</v>
      </c>
      <c r="I20" s="976">
        <v>0</v>
      </c>
    </row>
    <row r="21" spans="1:9" ht="15" customHeight="1">
      <c r="A21" s="875" t="s">
        <v>2014</v>
      </c>
      <c r="B21" s="976">
        <v>0</v>
      </c>
      <c r="C21" s="976">
        <v>0</v>
      </c>
      <c r="D21" s="976">
        <v>0</v>
      </c>
      <c r="E21" s="976">
        <v>0</v>
      </c>
      <c r="F21" s="976">
        <v>0</v>
      </c>
      <c r="G21" s="976">
        <v>0</v>
      </c>
      <c r="H21" s="976">
        <v>0</v>
      </c>
      <c r="I21" s="976">
        <v>0</v>
      </c>
    </row>
    <row r="22" spans="1:9" ht="15" customHeight="1">
      <c r="A22" s="875" t="s">
        <v>2015</v>
      </c>
      <c r="B22" s="976">
        <v>0</v>
      </c>
      <c r="C22" s="976">
        <v>0</v>
      </c>
      <c r="D22" s="976">
        <v>0</v>
      </c>
      <c r="E22" s="976">
        <v>0</v>
      </c>
      <c r="F22" s="976">
        <v>0</v>
      </c>
      <c r="G22" s="976">
        <v>0</v>
      </c>
      <c r="H22" s="976">
        <v>0</v>
      </c>
      <c r="I22" s="976">
        <v>0</v>
      </c>
    </row>
    <row r="23" spans="1:9" ht="15" customHeight="1">
      <c r="A23" s="875" t="s">
        <v>2016</v>
      </c>
      <c r="B23" s="976">
        <v>0</v>
      </c>
      <c r="C23" s="976">
        <v>0</v>
      </c>
      <c r="D23" s="976">
        <v>0</v>
      </c>
      <c r="E23" s="976">
        <v>0</v>
      </c>
      <c r="F23" s="976">
        <v>0.5</v>
      </c>
      <c r="G23" s="976">
        <v>0</v>
      </c>
      <c r="H23" s="976">
        <v>0.5</v>
      </c>
      <c r="I23" s="976">
        <v>0</v>
      </c>
    </row>
    <row r="24" spans="1:9" ht="15" customHeight="1">
      <c r="A24" s="875" t="s">
        <v>2017</v>
      </c>
      <c r="B24" s="976">
        <v>1.9166666666666667</v>
      </c>
      <c r="C24" s="976">
        <v>0</v>
      </c>
      <c r="D24" s="976">
        <v>1.5</v>
      </c>
      <c r="E24" s="976">
        <v>0.41666666666666669</v>
      </c>
      <c r="F24" s="976">
        <v>4.416666666666667</v>
      </c>
      <c r="G24" s="976">
        <v>0</v>
      </c>
      <c r="H24" s="976">
        <v>3.8333333333333335</v>
      </c>
      <c r="I24" s="976">
        <v>0.58333333333333337</v>
      </c>
    </row>
    <row r="25" spans="1:9" ht="15" customHeight="1">
      <c r="A25" s="875" t="s">
        <v>2018</v>
      </c>
      <c r="B25" s="976">
        <v>3.3333333333333335</v>
      </c>
      <c r="C25" s="976">
        <v>0.58333333333333337</v>
      </c>
      <c r="D25" s="976">
        <v>2.75</v>
      </c>
      <c r="E25" s="976">
        <v>0</v>
      </c>
      <c r="F25" s="976">
        <v>5.833333333333333</v>
      </c>
      <c r="G25" s="976">
        <v>0.83333333333333337</v>
      </c>
      <c r="H25" s="976">
        <v>5</v>
      </c>
      <c r="I25" s="976">
        <v>0</v>
      </c>
    </row>
    <row r="26" spans="1:9" ht="15" customHeight="1">
      <c r="A26" s="875" t="s">
        <v>2019</v>
      </c>
      <c r="B26" s="976">
        <v>0.58333333333333337</v>
      </c>
      <c r="C26" s="976">
        <v>0</v>
      </c>
      <c r="D26" s="976">
        <v>0.58333333333333337</v>
      </c>
      <c r="E26" s="976">
        <v>0</v>
      </c>
      <c r="F26" s="976">
        <v>0.58333333333333337</v>
      </c>
      <c r="G26" s="976">
        <v>0</v>
      </c>
      <c r="H26" s="976">
        <v>0.58333333333333337</v>
      </c>
      <c r="I26" s="976">
        <v>0</v>
      </c>
    </row>
    <row r="27" spans="1:9" ht="15" customHeight="1">
      <c r="A27" s="875" t="s">
        <v>2020</v>
      </c>
      <c r="B27" s="976">
        <v>8.3333333333333329E-2</v>
      </c>
      <c r="C27" s="976">
        <v>0</v>
      </c>
      <c r="D27" s="976">
        <v>8.3333333333333329E-2</v>
      </c>
      <c r="E27" s="976">
        <v>0</v>
      </c>
      <c r="F27" s="976">
        <v>0.41666666666666669</v>
      </c>
      <c r="G27" s="976">
        <v>0.16666666666666666</v>
      </c>
      <c r="H27" s="976">
        <v>0.25</v>
      </c>
      <c r="I27" s="976">
        <v>0</v>
      </c>
    </row>
    <row r="28" spans="1:9" ht="15" customHeight="1">
      <c r="A28" s="875" t="s">
        <v>2021</v>
      </c>
      <c r="B28" s="976">
        <v>0</v>
      </c>
      <c r="C28" s="976">
        <v>0</v>
      </c>
      <c r="D28" s="976">
        <v>0</v>
      </c>
      <c r="E28" s="976">
        <v>0</v>
      </c>
      <c r="F28" s="976">
        <v>0</v>
      </c>
      <c r="G28" s="976">
        <v>0</v>
      </c>
      <c r="H28" s="976">
        <v>0</v>
      </c>
      <c r="I28" s="976">
        <v>0</v>
      </c>
    </row>
    <row r="29" spans="1:9" ht="15" customHeight="1">
      <c r="A29" s="875" t="s">
        <v>2022</v>
      </c>
      <c r="B29" s="976">
        <v>0.16666666666666666</v>
      </c>
      <c r="C29" s="976">
        <v>0</v>
      </c>
      <c r="D29" s="976">
        <v>8.3333333333333329E-2</v>
      </c>
      <c r="E29" s="976">
        <v>8.3333333333333329E-2</v>
      </c>
      <c r="F29" s="976">
        <v>0</v>
      </c>
      <c r="G29" s="976">
        <v>0</v>
      </c>
      <c r="H29" s="976">
        <v>0</v>
      </c>
      <c r="I29" s="976">
        <v>0</v>
      </c>
    </row>
    <row r="30" spans="1:9" ht="15" customHeight="1">
      <c r="A30" s="875" t="s">
        <v>2023</v>
      </c>
      <c r="B30" s="976">
        <v>19</v>
      </c>
      <c r="C30" s="976">
        <v>8.3333333333333329E-2</v>
      </c>
      <c r="D30" s="976">
        <v>18.25</v>
      </c>
      <c r="E30" s="976">
        <v>0.66666666666666663</v>
      </c>
      <c r="F30" s="976">
        <v>17.583333333333332</v>
      </c>
      <c r="G30" s="976">
        <v>0.25</v>
      </c>
      <c r="H30" s="976">
        <v>16.416666666666668</v>
      </c>
      <c r="I30" s="976">
        <v>0.91666666666666663</v>
      </c>
    </row>
    <row r="31" spans="1:9" ht="15" customHeight="1">
      <c r="A31" s="875" t="s">
        <v>2024</v>
      </c>
      <c r="B31" s="976">
        <v>2.3333333333333335</v>
      </c>
      <c r="C31" s="976">
        <v>0</v>
      </c>
      <c r="D31" s="976">
        <v>2.25</v>
      </c>
      <c r="E31" s="976">
        <v>8.3333333333333329E-2</v>
      </c>
      <c r="F31" s="976">
        <v>0.5</v>
      </c>
      <c r="G31" s="976">
        <v>0</v>
      </c>
      <c r="H31" s="976">
        <v>0.5</v>
      </c>
      <c r="I31" s="976">
        <v>0</v>
      </c>
    </row>
    <row r="32" spans="1:9" ht="15" customHeight="1">
      <c r="A32" s="875" t="s">
        <v>2025</v>
      </c>
      <c r="B32" s="976">
        <v>25</v>
      </c>
      <c r="C32" s="976">
        <v>1.25</v>
      </c>
      <c r="D32" s="976">
        <v>19.916666666666668</v>
      </c>
      <c r="E32" s="976">
        <v>3.8333333333333335</v>
      </c>
      <c r="F32" s="976">
        <v>45.416666666666664</v>
      </c>
      <c r="G32" s="976">
        <v>4.583333333333333</v>
      </c>
      <c r="H32" s="976">
        <v>33.5</v>
      </c>
      <c r="I32" s="976">
        <v>7.333333333333333</v>
      </c>
    </row>
    <row r="33" spans="1:9" ht="15" customHeight="1">
      <c r="A33" s="875" t="s">
        <v>2026</v>
      </c>
      <c r="B33" s="976">
        <v>5.833333333333333</v>
      </c>
      <c r="C33" s="976">
        <v>0</v>
      </c>
      <c r="D33" s="976">
        <v>4.833333333333333</v>
      </c>
      <c r="E33" s="976">
        <v>1</v>
      </c>
      <c r="F33" s="976">
        <v>11.083333333333334</v>
      </c>
      <c r="G33" s="976">
        <v>0</v>
      </c>
      <c r="H33" s="976">
        <v>8.4166666666666661</v>
      </c>
      <c r="I33" s="976">
        <v>2.6666666666666665</v>
      </c>
    </row>
    <row r="34" spans="1:9" ht="15" customHeight="1">
      <c r="A34" s="875" t="s">
        <v>2027</v>
      </c>
      <c r="B34" s="976">
        <v>0</v>
      </c>
      <c r="C34" s="976">
        <v>0</v>
      </c>
      <c r="D34" s="976">
        <v>0</v>
      </c>
      <c r="E34" s="976">
        <v>0</v>
      </c>
      <c r="F34" s="976">
        <v>0</v>
      </c>
      <c r="G34" s="976">
        <v>0</v>
      </c>
      <c r="H34" s="976">
        <v>0</v>
      </c>
      <c r="I34" s="976">
        <v>0</v>
      </c>
    </row>
    <row r="35" spans="1:9" ht="15" customHeight="1">
      <c r="A35" s="875" t="s">
        <v>2028</v>
      </c>
      <c r="B35" s="976">
        <v>13.833333333333334</v>
      </c>
      <c r="C35" s="976">
        <v>0.33333333333333331</v>
      </c>
      <c r="D35" s="976">
        <v>9</v>
      </c>
      <c r="E35" s="976">
        <v>4.5</v>
      </c>
      <c r="F35" s="976">
        <v>15.916666666666666</v>
      </c>
      <c r="G35" s="976">
        <v>0.16666666666666666</v>
      </c>
      <c r="H35" s="976">
        <v>14</v>
      </c>
      <c r="I35" s="976">
        <v>1.75</v>
      </c>
    </row>
    <row r="36" spans="1:9" ht="15" customHeight="1">
      <c r="A36" s="875" t="s">
        <v>2029</v>
      </c>
      <c r="B36" s="976">
        <v>7.583333333333333</v>
      </c>
      <c r="C36" s="976">
        <v>0</v>
      </c>
      <c r="D36" s="976">
        <v>6.583333333333333</v>
      </c>
      <c r="E36" s="976">
        <v>1</v>
      </c>
      <c r="F36" s="976">
        <v>8.1666666666666661</v>
      </c>
      <c r="G36" s="976">
        <v>0.75</v>
      </c>
      <c r="H36" s="976">
        <v>5.833333333333333</v>
      </c>
      <c r="I36" s="976">
        <v>1.5833333333333333</v>
      </c>
    </row>
    <row r="37" spans="1:9" ht="15" customHeight="1">
      <c r="A37" s="875" t="s">
        <v>2030</v>
      </c>
      <c r="B37" s="976">
        <v>7.916666666666667</v>
      </c>
      <c r="C37" s="976">
        <v>1.75</v>
      </c>
      <c r="D37" s="976">
        <v>5.416666666666667</v>
      </c>
      <c r="E37" s="976">
        <v>0.75</v>
      </c>
      <c r="F37" s="976">
        <v>11.416666666666666</v>
      </c>
      <c r="G37" s="976">
        <v>0.25</v>
      </c>
      <c r="H37" s="976">
        <v>9.75</v>
      </c>
      <c r="I37" s="976">
        <v>1.4166666666666667</v>
      </c>
    </row>
    <row r="38" spans="1:9" ht="15" customHeight="1">
      <c r="A38" s="875" t="s">
        <v>2031</v>
      </c>
      <c r="B38" s="976">
        <v>0.25</v>
      </c>
      <c r="C38" s="976">
        <v>0</v>
      </c>
      <c r="D38" s="976">
        <v>0.25</v>
      </c>
      <c r="E38" s="976">
        <v>0</v>
      </c>
      <c r="F38" s="976">
        <v>1.9166666666666667</v>
      </c>
      <c r="G38" s="976">
        <v>8.3333333333333329E-2</v>
      </c>
      <c r="H38" s="976">
        <v>1.5833333333333333</v>
      </c>
      <c r="I38" s="976">
        <v>0.25</v>
      </c>
    </row>
    <row r="39" spans="1:9" ht="15" customHeight="1">
      <c r="A39" s="875" t="s">
        <v>2032</v>
      </c>
      <c r="B39" s="976">
        <v>0.41666666666666669</v>
      </c>
      <c r="C39" s="976">
        <v>0</v>
      </c>
      <c r="D39" s="976">
        <v>0.41666666666666669</v>
      </c>
      <c r="E39" s="976">
        <v>0</v>
      </c>
      <c r="F39" s="976">
        <v>0.41666666666666669</v>
      </c>
      <c r="G39" s="976">
        <v>0</v>
      </c>
      <c r="H39" s="976">
        <v>0.41666666666666669</v>
      </c>
      <c r="I39" s="976">
        <v>0</v>
      </c>
    </row>
    <row r="40" spans="1:9" ht="15" customHeight="1">
      <c r="A40" s="875" t="s">
        <v>2033</v>
      </c>
      <c r="B40" s="976">
        <v>1</v>
      </c>
      <c r="C40" s="976">
        <v>0</v>
      </c>
      <c r="D40" s="976">
        <v>1</v>
      </c>
      <c r="E40" s="976">
        <v>0</v>
      </c>
      <c r="F40" s="976">
        <v>1.0833333333333333</v>
      </c>
      <c r="G40" s="976">
        <v>0</v>
      </c>
      <c r="H40" s="976">
        <v>1.0833333333333333</v>
      </c>
      <c r="I40" s="976">
        <v>0</v>
      </c>
    </row>
    <row r="41" spans="1:9" ht="15" customHeight="1">
      <c r="A41" s="875" t="s">
        <v>2034</v>
      </c>
      <c r="B41" s="976">
        <v>1</v>
      </c>
      <c r="C41" s="976">
        <v>0</v>
      </c>
      <c r="D41" s="976">
        <v>1</v>
      </c>
      <c r="E41" s="976">
        <v>0</v>
      </c>
      <c r="F41" s="976">
        <v>8.3333333333333329E-2</v>
      </c>
      <c r="G41" s="976">
        <v>0</v>
      </c>
      <c r="H41" s="976">
        <v>8.3333333333333329E-2</v>
      </c>
      <c r="I41" s="976">
        <v>0</v>
      </c>
    </row>
    <row r="42" spans="1:9" ht="15" customHeight="1">
      <c r="A42" s="875" t="s">
        <v>2035</v>
      </c>
      <c r="B42" s="976">
        <v>0</v>
      </c>
      <c r="C42" s="976">
        <v>0</v>
      </c>
      <c r="D42" s="976">
        <v>0</v>
      </c>
      <c r="E42" s="976">
        <v>0</v>
      </c>
      <c r="F42" s="976">
        <v>0</v>
      </c>
      <c r="G42" s="976">
        <v>0</v>
      </c>
      <c r="H42" s="976">
        <v>0</v>
      </c>
      <c r="I42" s="976">
        <v>0</v>
      </c>
    </row>
    <row r="43" spans="1:9" ht="15" hidden="1" customHeight="1">
      <c r="A43" s="875" t="s">
        <v>2066</v>
      </c>
      <c r="B43" s="976">
        <v>0</v>
      </c>
      <c r="C43" s="976">
        <v>0</v>
      </c>
      <c r="D43" s="976">
        <v>0</v>
      </c>
      <c r="E43" s="976">
        <v>0</v>
      </c>
      <c r="F43" s="976">
        <v>0</v>
      </c>
      <c r="G43" s="976">
        <v>0</v>
      </c>
      <c r="H43" s="976">
        <v>0</v>
      </c>
      <c r="I43" s="976">
        <v>0</v>
      </c>
    </row>
    <row r="44" spans="1:9" ht="15" customHeight="1">
      <c r="A44" s="875" t="s">
        <v>2036</v>
      </c>
      <c r="B44" s="976">
        <v>21.166666666666668</v>
      </c>
      <c r="C44" s="976">
        <v>0</v>
      </c>
      <c r="D44" s="976">
        <v>19.25</v>
      </c>
      <c r="E44" s="976">
        <v>1.9166666666666667</v>
      </c>
      <c r="F44" s="976">
        <v>6.166666666666667</v>
      </c>
      <c r="G44" s="976">
        <v>0</v>
      </c>
      <c r="H44" s="976">
        <v>4.916666666666667</v>
      </c>
      <c r="I44" s="976">
        <v>1.25</v>
      </c>
    </row>
    <row r="45" spans="1:9" ht="15" customHeight="1">
      <c r="A45" s="875" t="s">
        <v>2037</v>
      </c>
      <c r="B45" s="976">
        <v>10.416666666666666</v>
      </c>
      <c r="C45" s="976">
        <v>1.0833333333333333</v>
      </c>
      <c r="D45" s="976">
        <v>8.9166666666666661</v>
      </c>
      <c r="E45" s="976">
        <v>0.41666666666666669</v>
      </c>
      <c r="F45" s="976">
        <v>8.75</v>
      </c>
      <c r="G45" s="976">
        <v>2.3333333333333335</v>
      </c>
      <c r="H45" s="976">
        <v>6.416666666666667</v>
      </c>
      <c r="I45" s="976">
        <v>0</v>
      </c>
    </row>
    <row r="46" spans="1:9" ht="15" hidden="1" customHeight="1">
      <c r="A46" s="864" t="s">
        <v>2067</v>
      </c>
      <c r="B46" s="865">
        <v>0</v>
      </c>
      <c r="C46" s="865">
        <v>0</v>
      </c>
      <c r="D46" s="865">
        <v>0</v>
      </c>
      <c r="E46" s="865">
        <v>0</v>
      </c>
      <c r="F46" s="866">
        <v>0</v>
      </c>
      <c r="G46" s="865">
        <v>0</v>
      </c>
      <c r="H46" s="865">
        <v>0</v>
      </c>
      <c r="I46" s="867">
        <v>0</v>
      </c>
    </row>
    <row r="47" spans="1:9" s="877" customFormat="1" ht="11.25" customHeight="1">
      <c r="A47" s="1288" t="s">
        <v>2038</v>
      </c>
      <c r="B47" s="1288"/>
      <c r="C47" s="1288"/>
      <c r="D47" s="1288"/>
      <c r="E47" s="1288"/>
      <c r="F47" s="1288"/>
      <c r="G47" s="1288"/>
      <c r="H47" s="1288"/>
      <c r="I47" s="1288"/>
    </row>
    <row r="48" spans="1:9" s="877" customFormat="1" ht="44.45" customHeight="1">
      <c r="A48" s="1288" t="s">
        <v>2039</v>
      </c>
      <c r="B48" s="1288"/>
      <c r="C48" s="1288"/>
      <c r="D48" s="1288"/>
      <c r="E48" s="1288"/>
      <c r="F48" s="1288"/>
      <c r="G48" s="1288"/>
      <c r="H48" s="1288"/>
      <c r="I48" s="1288"/>
    </row>
    <row r="49" spans="1:1">
      <c r="A49" s="878" t="s">
        <v>2060</v>
      </c>
    </row>
    <row r="50" spans="1:1" ht="10.15" customHeight="1">
      <c r="A50" s="879" t="s">
        <v>2068</v>
      </c>
    </row>
    <row r="51" spans="1:1" ht="24" customHeight="1">
      <c r="A51" s="876" t="s">
        <v>1992</v>
      </c>
    </row>
  </sheetData>
  <mergeCells count="6">
    <mergeCell ref="A48:I48"/>
    <mergeCell ref="A1:I1"/>
    <mergeCell ref="A2:A4"/>
    <mergeCell ref="B2:E2"/>
    <mergeCell ref="F2:I2"/>
    <mergeCell ref="A47:I47"/>
  </mergeCells>
  <printOptions horizontalCentered="1"/>
  <pageMargins left="0.39370078740157483" right="0.39370078740157483" top="0.39370078740157483" bottom="0.39370078740157483" header="0.51181102362204722" footer="0.51181102362204722"/>
  <pageSetup paperSize="9" scale="72"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election activeCell="B9" sqref="B9"/>
    </sheetView>
  </sheetViews>
  <sheetFormatPr baseColWidth="10" defaultColWidth="8.25" defaultRowHeight="12.75"/>
  <cols>
    <col min="1" max="1" width="5.125" style="900" customWidth="1"/>
    <col min="2" max="2" width="16.875" style="900" customWidth="1"/>
    <col min="3" max="3" width="11.625" style="900" bestFit="1" customWidth="1"/>
    <col min="4" max="24" width="9.625" style="900" customWidth="1"/>
    <col min="25" max="256" width="8.25" style="900"/>
    <col min="257" max="257" width="5.125" style="900" customWidth="1"/>
    <col min="258" max="258" width="18.625" style="900" customWidth="1"/>
    <col min="259" max="259" width="45.625" style="900" customWidth="1"/>
    <col min="260" max="280" width="9.625" style="900" customWidth="1"/>
    <col min="281" max="512" width="8.25" style="900"/>
    <col min="513" max="513" width="5.125" style="900" customWidth="1"/>
    <col min="514" max="514" width="18.625" style="900" customWidth="1"/>
    <col min="515" max="515" width="45.625" style="900" customWidth="1"/>
    <col min="516" max="536" width="9.625" style="900" customWidth="1"/>
    <col min="537" max="768" width="8.25" style="900"/>
    <col min="769" max="769" width="5.125" style="900" customWidth="1"/>
    <col min="770" max="770" width="18.625" style="900" customWidth="1"/>
    <col min="771" max="771" width="45.625" style="900" customWidth="1"/>
    <col min="772" max="792" width="9.625" style="900" customWidth="1"/>
    <col min="793" max="1024" width="8.25" style="900"/>
    <col min="1025" max="1025" width="5.125" style="900" customWidth="1"/>
    <col min="1026" max="1026" width="18.625" style="900" customWidth="1"/>
    <col min="1027" max="1027" width="45.625" style="900" customWidth="1"/>
    <col min="1028" max="1048" width="9.625" style="900" customWidth="1"/>
    <col min="1049" max="1280" width="8.25" style="900"/>
    <col min="1281" max="1281" width="5.125" style="900" customWidth="1"/>
    <col min="1282" max="1282" width="18.625" style="900" customWidth="1"/>
    <col min="1283" max="1283" width="45.625" style="900" customWidth="1"/>
    <col min="1284" max="1304" width="9.625" style="900" customWidth="1"/>
    <col min="1305" max="1536" width="8.25" style="900"/>
    <col min="1537" max="1537" width="5.125" style="900" customWidth="1"/>
    <col min="1538" max="1538" width="18.625" style="900" customWidth="1"/>
    <col min="1539" max="1539" width="45.625" style="900" customWidth="1"/>
    <col min="1540" max="1560" width="9.625" style="900" customWidth="1"/>
    <col min="1561" max="1792" width="8.25" style="900"/>
    <col min="1793" max="1793" width="5.125" style="900" customWidth="1"/>
    <col min="1794" max="1794" width="18.625" style="900" customWidth="1"/>
    <col min="1795" max="1795" width="45.625" style="900" customWidth="1"/>
    <col min="1796" max="1816" width="9.625" style="900" customWidth="1"/>
    <col min="1817" max="2048" width="8.25" style="900"/>
    <col min="2049" max="2049" width="5.125" style="900" customWidth="1"/>
    <col min="2050" max="2050" width="18.625" style="900" customWidth="1"/>
    <col min="2051" max="2051" width="45.625" style="900" customWidth="1"/>
    <col min="2052" max="2072" width="9.625" style="900" customWidth="1"/>
    <col min="2073" max="2304" width="8.25" style="900"/>
    <col min="2305" max="2305" width="5.125" style="900" customWidth="1"/>
    <col min="2306" max="2306" width="18.625" style="900" customWidth="1"/>
    <col min="2307" max="2307" width="45.625" style="900" customWidth="1"/>
    <col min="2308" max="2328" width="9.625" style="900" customWidth="1"/>
    <col min="2329" max="2560" width="8.25" style="900"/>
    <col min="2561" max="2561" width="5.125" style="900" customWidth="1"/>
    <col min="2562" max="2562" width="18.625" style="900" customWidth="1"/>
    <col min="2563" max="2563" width="45.625" style="900" customWidth="1"/>
    <col min="2564" max="2584" width="9.625" style="900" customWidth="1"/>
    <col min="2585" max="2816" width="8.25" style="900"/>
    <col min="2817" max="2817" width="5.125" style="900" customWidth="1"/>
    <col min="2818" max="2818" width="18.625" style="900" customWidth="1"/>
    <col min="2819" max="2819" width="45.625" style="900" customWidth="1"/>
    <col min="2820" max="2840" width="9.625" style="900" customWidth="1"/>
    <col min="2841" max="3072" width="8.25" style="900"/>
    <col min="3073" max="3073" width="5.125" style="900" customWidth="1"/>
    <col min="3074" max="3074" width="18.625" style="900" customWidth="1"/>
    <col min="3075" max="3075" width="45.625" style="900" customWidth="1"/>
    <col min="3076" max="3096" width="9.625" style="900" customWidth="1"/>
    <col min="3097" max="3328" width="8.25" style="900"/>
    <col min="3329" max="3329" width="5.125" style="900" customWidth="1"/>
    <col min="3330" max="3330" width="18.625" style="900" customWidth="1"/>
    <col min="3331" max="3331" width="45.625" style="900" customWidth="1"/>
    <col min="3332" max="3352" width="9.625" style="900" customWidth="1"/>
    <col min="3353" max="3584" width="8.25" style="900"/>
    <col min="3585" max="3585" width="5.125" style="900" customWidth="1"/>
    <col min="3586" max="3586" width="18.625" style="900" customWidth="1"/>
    <col min="3587" max="3587" width="45.625" style="900" customWidth="1"/>
    <col min="3588" max="3608" width="9.625" style="900" customWidth="1"/>
    <col min="3609" max="3840" width="8.25" style="900"/>
    <col min="3841" max="3841" width="5.125" style="900" customWidth="1"/>
    <col min="3842" max="3842" width="18.625" style="900" customWidth="1"/>
    <col min="3843" max="3843" width="45.625" style="900" customWidth="1"/>
    <col min="3844" max="3864" width="9.625" style="900" customWidth="1"/>
    <col min="3865" max="4096" width="8.25" style="900"/>
    <col min="4097" max="4097" width="5.125" style="900" customWidth="1"/>
    <col min="4098" max="4098" width="18.625" style="900" customWidth="1"/>
    <col min="4099" max="4099" width="45.625" style="900" customWidth="1"/>
    <col min="4100" max="4120" width="9.625" style="900" customWidth="1"/>
    <col min="4121" max="4352" width="8.25" style="900"/>
    <col min="4353" max="4353" width="5.125" style="900" customWidth="1"/>
    <col min="4354" max="4354" width="18.625" style="900" customWidth="1"/>
    <col min="4355" max="4355" width="45.625" style="900" customWidth="1"/>
    <col min="4356" max="4376" width="9.625" style="900" customWidth="1"/>
    <col min="4377" max="4608" width="8.25" style="900"/>
    <col min="4609" max="4609" width="5.125" style="900" customWidth="1"/>
    <col min="4610" max="4610" width="18.625" style="900" customWidth="1"/>
    <col min="4611" max="4611" width="45.625" style="900" customWidth="1"/>
    <col min="4612" max="4632" width="9.625" style="900" customWidth="1"/>
    <col min="4633" max="4864" width="8.25" style="900"/>
    <col min="4865" max="4865" width="5.125" style="900" customWidth="1"/>
    <col min="4866" max="4866" width="18.625" style="900" customWidth="1"/>
    <col min="4867" max="4867" width="45.625" style="900" customWidth="1"/>
    <col min="4868" max="4888" width="9.625" style="900" customWidth="1"/>
    <col min="4889" max="5120" width="8.25" style="900"/>
    <col min="5121" max="5121" width="5.125" style="900" customWidth="1"/>
    <col min="5122" max="5122" width="18.625" style="900" customWidth="1"/>
    <col min="5123" max="5123" width="45.625" style="900" customWidth="1"/>
    <col min="5124" max="5144" width="9.625" style="900" customWidth="1"/>
    <col min="5145" max="5376" width="8.25" style="900"/>
    <col min="5377" max="5377" width="5.125" style="900" customWidth="1"/>
    <col min="5378" max="5378" width="18.625" style="900" customWidth="1"/>
    <col min="5379" max="5379" width="45.625" style="900" customWidth="1"/>
    <col min="5380" max="5400" width="9.625" style="900" customWidth="1"/>
    <col min="5401" max="5632" width="8.25" style="900"/>
    <col min="5633" max="5633" width="5.125" style="900" customWidth="1"/>
    <col min="5634" max="5634" width="18.625" style="900" customWidth="1"/>
    <col min="5635" max="5635" width="45.625" style="900" customWidth="1"/>
    <col min="5636" max="5656" width="9.625" style="900" customWidth="1"/>
    <col min="5657" max="5888" width="8.25" style="900"/>
    <col min="5889" max="5889" width="5.125" style="900" customWidth="1"/>
    <col min="5890" max="5890" width="18.625" style="900" customWidth="1"/>
    <col min="5891" max="5891" width="45.625" style="900" customWidth="1"/>
    <col min="5892" max="5912" width="9.625" style="900" customWidth="1"/>
    <col min="5913" max="6144" width="8.25" style="900"/>
    <col min="6145" max="6145" width="5.125" style="900" customWidth="1"/>
    <col min="6146" max="6146" width="18.625" style="900" customWidth="1"/>
    <col min="6147" max="6147" width="45.625" style="900" customWidth="1"/>
    <col min="6148" max="6168" width="9.625" style="900" customWidth="1"/>
    <col min="6169" max="6400" width="8.25" style="900"/>
    <col min="6401" max="6401" width="5.125" style="900" customWidth="1"/>
    <col min="6402" max="6402" width="18.625" style="900" customWidth="1"/>
    <col min="6403" max="6403" width="45.625" style="900" customWidth="1"/>
    <col min="6404" max="6424" width="9.625" style="900" customWidth="1"/>
    <col min="6425" max="6656" width="8.25" style="900"/>
    <col min="6657" max="6657" width="5.125" style="900" customWidth="1"/>
    <col min="6658" max="6658" width="18.625" style="900" customWidth="1"/>
    <col min="6659" max="6659" width="45.625" style="900" customWidth="1"/>
    <col min="6660" max="6680" width="9.625" style="900" customWidth="1"/>
    <col min="6681" max="6912" width="8.25" style="900"/>
    <col min="6913" max="6913" width="5.125" style="900" customWidth="1"/>
    <col min="6914" max="6914" width="18.625" style="900" customWidth="1"/>
    <col min="6915" max="6915" width="45.625" style="900" customWidth="1"/>
    <col min="6916" max="6936" width="9.625" style="900" customWidth="1"/>
    <col min="6937" max="7168" width="8.25" style="900"/>
    <col min="7169" max="7169" width="5.125" style="900" customWidth="1"/>
    <col min="7170" max="7170" width="18.625" style="900" customWidth="1"/>
    <col min="7171" max="7171" width="45.625" style="900" customWidth="1"/>
    <col min="7172" max="7192" width="9.625" style="900" customWidth="1"/>
    <col min="7193" max="7424" width="8.25" style="900"/>
    <col min="7425" max="7425" width="5.125" style="900" customWidth="1"/>
    <col min="7426" max="7426" width="18.625" style="900" customWidth="1"/>
    <col min="7427" max="7427" width="45.625" style="900" customWidth="1"/>
    <col min="7428" max="7448" width="9.625" style="900" customWidth="1"/>
    <col min="7449" max="7680" width="8.25" style="900"/>
    <col min="7681" max="7681" width="5.125" style="900" customWidth="1"/>
    <col min="7682" max="7682" width="18.625" style="900" customWidth="1"/>
    <col min="7683" max="7683" width="45.625" style="900" customWidth="1"/>
    <col min="7684" max="7704" width="9.625" style="900" customWidth="1"/>
    <col min="7705" max="7936" width="8.25" style="900"/>
    <col min="7937" max="7937" width="5.125" style="900" customWidth="1"/>
    <col min="7938" max="7938" width="18.625" style="900" customWidth="1"/>
    <col min="7939" max="7939" width="45.625" style="900" customWidth="1"/>
    <col min="7940" max="7960" width="9.625" style="900" customWidth="1"/>
    <col min="7961" max="8192" width="8.25" style="900"/>
    <col min="8193" max="8193" width="5.125" style="900" customWidth="1"/>
    <col min="8194" max="8194" width="18.625" style="900" customWidth="1"/>
    <col min="8195" max="8195" width="45.625" style="900" customWidth="1"/>
    <col min="8196" max="8216" width="9.625" style="900" customWidth="1"/>
    <col min="8217" max="8448" width="8.25" style="900"/>
    <col min="8449" max="8449" width="5.125" style="900" customWidth="1"/>
    <col min="8450" max="8450" width="18.625" style="900" customWidth="1"/>
    <col min="8451" max="8451" width="45.625" style="900" customWidth="1"/>
    <col min="8452" max="8472" width="9.625" style="900" customWidth="1"/>
    <col min="8473" max="8704" width="8.25" style="900"/>
    <col min="8705" max="8705" width="5.125" style="900" customWidth="1"/>
    <col min="8706" max="8706" width="18.625" style="900" customWidth="1"/>
    <col min="8707" max="8707" width="45.625" style="900" customWidth="1"/>
    <col min="8708" max="8728" width="9.625" style="900" customWidth="1"/>
    <col min="8729" max="8960" width="8.25" style="900"/>
    <col min="8961" max="8961" width="5.125" style="900" customWidth="1"/>
    <col min="8962" max="8962" width="18.625" style="900" customWidth="1"/>
    <col min="8963" max="8963" width="45.625" style="900" customWidth="1"/>
    <col min="8964" max="8984" width="9.625" style="900" customWidth="1"/>
    <col min="8985" max="9216" width="8.25" style="900"/>
    <col min="9217" max="9217" width="5.125" style="900" customWidth="1"/>
    <col min="9218" max="9218" width="18.625" style="900" customWidth="1"/>
    <col min="9219" max="9219" width="45.625" style="900" customWidth="1"/>
    <col min="9220" max="9240" width="9.625" style="900" customWidth="1"/>
    <col min="9241" max="9472" width="8.25" style="900"/>
    <col min="9473" max="9473" width="5.125" style="900" customWidth="1"/>
    <col min="9474" max="9474" width="18.625" style="900" customWidth="1"/>
    <col min="9475" max="9475" width="45.625" style="900" customWidth="1"/>
    <col min="9476" max="9496" width="9.625" style="900" customWidth="1"/>
    <col min="9497" max="9728" width="8.25" style="900"/>
    <col min="9729" max="9729" width="5.125" style="900" customWidth="1"/>
    <col min="9730" max="9730" width="18.625" style="900" customWidth="1"/>
    <col min="9731" max="9731" width="45.625" style="900" customWidth="1"/>
    <col min="9732" max="9752" width="9.625" style="900" customWidth="1"/>
    <col min="9753" max="9984" width="8.25" style="900"/>
    <col min="9985" max="9985" width="5.125" style="900" customWidth="1"/>
    <col min="9986" max="9986" width="18.625" style="900" customWidth="1"/>
    <col min="9987" max="9987" width="45.625" style="900" customWidth="1"/>
    <col min="9988" max="10008" width="9.625" style="900" customWidth="1"/>
    <col min="10009" max="10240" width="8.25" style="900"/>
    <col min="10241" max="10241" width="5.125" style="900" customWidth="1"/>
    <col min="10242" max="10242" width="18.625" style="900" customWidth="1"/>
    <col min="10243" max="10243" width="45.625" style="900" customWidth="1"/>
    <col min="10244" max="10264" width="9.625" style="900" customWidth="1"/>
    <col min="10265" max="10496" width="8.25" style="900"/>
    <col min="10497" max="10497" width="5.125" style="900" customWidth="1"/>
    <col min="10498" max="10498" width="18.625" style="900" customWidth="1"/>
    <col min="10499" max="10499" width="45.625" style="900" customWidth="1"/>
    <col min="10500" max="10520" width="9.625" style="900" customWidth="1"/>
    <col min="10521" max="10752" width="8.25" style="900"/>
    <col min="10753" max="10753" width="5.125" style="900" customWidth="1"/>
    <col min="10754" max="10754" width="18.625" style="900" customWidth="1"/>
    <col min="10755" max="10755" width="45.625" style="900" customWidth="1"/>
    <col min="10756" max="10776" width="9.625" style="900" customWidth="1"/>
    <col min="10777" max="11008" width="8.25" style="900"/>
    <col min="11009" max="11009" width="5.125" style="900" customWidth="1"/>
    <col min="11010" max="11010" width="18.625" style="900" customWidth="1"/>
    <col min="11011" max="11011" width="45.625" style="900" customWidth="1"/>
    <col min="11012" max="11032" width="9.625" style="900" customWidth="1"/>
    <col min="11033" max="11264" width="8.25" style="900"/>
    <col min="11265" max="11265" width="5.125" style="900" customWidth="1"/>
    <col min="11266" max="11266" width="18.625" style="900" customWidth="1"/>
    <col min="11267" max="11267" width="45.625" style="900" customWidth="1"/>
    <col min="11268" max="11288" width="9.625" style="900" customWidth="1"/>
    <col min="11289" max="11520" width="8.25" style="900"/>
    <col min="11521" max="11521" width="5.125" style="900" customWidth="1"/>
    <col min="11522" max="11522" width="18.625" style="900" customWidth="1"/>
    <col min="11523" max="11523" width="45.625" style="900" customWidth="1"/>
    <col min="11524" max="11544" width="9.625" style="900" customWidth="1"/>
    <col min="11545" max="11776" width="8.25" style="900"/>
    <col min="11777" max="11777" width="5.125" style="900" customWidth="1"/>
    <col min="11778" max="11778" width="18.625" style="900" customWidth="1"/>
    <col min="11779" max="11779" width="45.625" style="900" customWidth="1"/>
    <col min="11780" max="11800" width="9.625" style="900" customWidth="1"/>
    <col min="11801" max="12032" width="8.25" style="900"/>
    <col min="12033" max="12033" width="5.125" style="900" customWidth="1"/>
    <col min="12034" max="12034" width="18.625" style="900" customWidth="1"/>
    <col min="12035" max="12035" width="45.625" style="900" customWidth="1"/>
    <col min="12036" max="12056" width="9.625" style="900" customWidth="1"/>
    <col min="12057" max="12288" width="8.25" style="900"/>
    <col min="12289" max="12289" width="5.125" style="900" customWidth="1"/>
    <col min="12290" max="12290" width="18.625" style="900" customWidth="1"/>
    <col min="12291" max="12291" width="45.625" style="900" customWidth="1"/>
    <col min="12292" max="12312" width="9.625" style="900" customWidth="1"/>
    <col min="12313" max="12544" width="8.25" style="900"/>
    <col min="12545" max="12545" width="5.125" style="900" customWidth="1"/>
    <col min="12546" max="12546" width="18.625" style="900" customWidth="1"/>
    <col min="12547" max="12547" width="45.625" style="900" customWidth="1"/>
    <col min="12548" max="12568" width="9.625" style="900" customWidth="1"/>
    <col min="12569" max="12800" width="8.25" style="900"/>
    <col min="12801" max="12801" width="5.125" style="900" customWidth="1"/>
    <col min="12802" max="12802" width="18.625" style="900" customWidth="1"/>
    <col min="12803" max="12803" width="45.625" style="900" customWidth="1"/>
    <col min="12804" max="12824" width="9.625" style="900" customWidth="1"/>
    <col min="12825" max="13056" width="8.25" style="900"/>
    <col min="13057" max="13057" width="5.125" style="900" customWidth="1"/>
    <col min="13058" max="13058" width="18.625" style="900" customWidth="1"/>
    <col min="13059" max="13059" width="45.625" style="900" customWidth="1"/>
    <col min="13060" max="13080" width="9.625" style="900" customWidth="1"/>
    <col min="13081" max="13312" width="8.25" style="900"/>
    <col min="13313" max="13313" width="5.125" style="900" customWidth="1"/>
    <col min="13314" max="13314" width="18.625" style="900" customWidth="1"/>
    <col min="13315" max="13315" width="45.625" style="900" customWidth="1"/>
    <col min="13316" max="13336" width="9.625" style="900" customWidth="1"/>
    <col min="13337" max="13568" width="8.25" style="900"/>
    <col min="13569" max="13569" width="5.125" style="900" customWidth="1"/>
    <col min="13570" max="13570" width="18.625" style="900" customWidth="1"/>
    <col min="13571" max="13571" width="45.625" style="900" customWidth="1"/>
    <col min="13572" max="13592" width="9.625" style="900" customWidth="1"/>
    <col min="13593" max="13824" width="8.25" style="900"/>
    <col min="13825" max="13825" width="5.125" style="900" customWidth="1"/>
    <col min="13826" max="13826" width="18.625" style="900" customWidth="1"/>
    <col min="13827" max="13827" width="45.625" style="900" customWidth="1"/>
    <col min="13828" max="13848" width="9.625" style="900" customWidth="1"/>
    <col min="13849" max="14080" width="8.25" style="900"/>
    <col min="14081" max="14081" width="5.125" style="900" customWidth="1"/>
    <col min="14082" max="14082" width="18.625" style="900" customWidth="1"/>
    <col min="14083" max="14083" width="45.625" style="900" customWidth="1"/>
    <col min="14084" max="14104" width="9.625" style="900" customWidth="1"/>
    <col min="14105" max="14336" width="8.25" style="900"/>
    <col min="14337" max="14337" width="5.125" style="900" customWidth="1"/>
    <col min="14338" max="14338" width="18.625" style="900" customWidth="1"/>
    <col min="14339" max="14339" width="45.625" style="900" customWidth="1"/>
    <col min="14340" max="14360" width="9.625" style="900" customWidth="1"/>
    <col min="14361" max="14592" width="8.25" style="900"/>
    <col min="14593" max="14593" width="5.125" style="900" customWidth="1"/>
    <col min="14594" max="14594" width="18.625" style="900" customWidth="1"/>
    <col min="14595" max="14595" width="45.625" style="900" customWidth="1"/>
    <col min="14596" max="14616" width="9.625" style="900" customWidth="1"/>
    <col min="14617" max="14848" width="8.25" style="900"/>
    <col min="14849" max="14849" width="5.125" style="900" customWidth="1"/>
    <col min="14850" max="14850" width="18.625" style="900" customWidth="1"/>
    <col min="14851" max="14851" width="45.625" style="900" customWidth="1"/>
    <col min="14852" max="14872" width="9.625" style="900" customWidth="1"/>
    <col min="14873" max="15104" width="8.25" style="900"/>
    <col min="15105" max="15105" width="5.125" style="900" customWidth="1"/>
    <col min="15106" max="15106" width="18.625" style="900" customWidth="1"/>
    <col min="15107" max="15107" width="45.625" style="900" customWidth="1"/>
    <col min="15108" max="15128" width="9.625" style="900" customWidth="1"/>
    <col min="15129" max="15360" width="8.25" style="900"/>
    <col min="15361" max="15361" width="5.125" style="900" customWidth="1"/>
    <col min="15362" max="15362" width="18.625" style="900" customWidth="1"/>
    <col min="15363" max="15363" width="45.625" style="900" customWidth="1"/>
    <col min="15364" max="15384" width="9.625" style="900" customWidth="1"/>
    <col min="15385" max="15616" width="8.25" style="900"/>
    <col min="15617" max="15617" width="5.125" style="900" customWidth="1"/>
    <col min="15618" max="15618" width="18.625" style="900" customWidth="1"/>
    <col min="15619" max="15619" width="45.625" style="900" customWidth="1"/>
    <col min="15620" max="15640" width="9.625" style="900" customWidth="1"/>
    <col min="15641" max="15872" width="8.25" style="900"/>
    <col min="15873" max="15873" width="5.125" style="900" customWidth="1"/>
    <col min="15874" max="15874" width="18.625" style="900" customWidth="1"/>
    <col min="15875" max="15875" width="45.625" style="900" customWidth="1"/>
    <col min="15876" max="15896" width="9.625" style="900" customWidth="1"/>
    <col min="15897" max="16128" width="8.25" style="900"/>
    <col min="16129" max="16129" width="5.125" style="900" customWidth="1"/>
    <col min="16130" max="16130" width="18.625" style="900" customWidth="1"/>
    <col min="16131" max="16131" width="45.625" style="900" customWidth="1"/>
    <col min="16132" max="16152" width="9.625" style="900" customWidth="1"/>
    <col min="16153" max="16384" width="8.25" style="900"/>
  </cols>
  <sheetData>
    <row r="1" spans="1:24" ht="27.6" customHeight="1">
      <c r="A1" s="952" t="s">
        <v>2363</v>
      </c>
      <c r="B1" s="953"/>
      <c r="C1" s="953"/>
      <c r="D1" s="953"/>
      <c r="E1" s="953"/>
      <c r="F1" s="953"/>
      <c r="G1" s="953"/>
      <c r="H1" s="953"/>
      <c r="I1" s="953"/>
      <c r="J1" s="953"/>
    </row>
    <row r="2" spans="1:24" ht="15" customHeight="1">
      <c r="A2" s="911" t="s">
        <v>529</v>
      </c>
      <c r="B2" s="911" t="s">
        <v>529</v>
      </c>
      <c r="C2" s="911" t="s">
        <v>529</v>
      </c>
      <c r="D2" s="911" t="s">
        <v>529</v>
      </c>
      <c r="E2" s="911" t="s">
        <v>2077</v>
      </c>
      <c r="F2" s="911" t="s">
        <v>2077</v>
      </c>
      <c r="G2" s="911" t="s">
        <v>2077</v>
      </c>
      <c r="H2" s="911" t="s">
        <v>2077</v>
      </c>
      <c r="I2" s="911" t="s">
        <v>2078</v>
      </c>
      <c r="J2" s="911" t="s">
        <v>2078</v>
      </c>
      <c r="K2" s="911" t="s">
        <v>2078</v>
      </c>
      <c r="L2" s="911" t="s">
        <v>2078</v>
      </c>
      <c r="M2" s="911" t="s">
        <v>2079</v>
      </c>
      <c r="N2" s="911" t="s">
        <v>2079</v>
      </c>
      <c r="O2" s="911" t="s">
        <v>2079</v>
      </c>
      <c r="P2" s="911" t="s">
        <v>2079</v>
      </c>
      <c r="Q2" s="911" t="s">
        <v>2080</v>
      </c>
      <c r="R2" s="911" t="s">
        <v>2080</v>
      </c>
      <c r="S2" s="911" t="s">
        <v>2080</v>
      </c>
      <c r="T2" s="911" t="s">
        <v>2080</v>
      </c>
      <c r="U2" s="911" t="s">
        <v>2081</v>
      </c>
      <c r="V2" s="911" t="s">
        <v>2081</v>
      </c>
      <c r="W2" s="911" t="s">
        <v>2081</v>
      </c>
      <c r="X2" s="911" t="s">
        <v>2081</v>
      </c>
    </row>
    <row r="3" spans="1:24" ht="15" customHeight="1">
      <c r="A3" s="911" t="s">
        <v>529</v>
      </c>
      <c r="B3" s="911" t="s">
        <v>529</v>
      </c>
      <c r="C3" s="911" t="s">
        <v>529</v>
      </c>
      <c r="D3" s="911" t="s">
        <v>529</v>
      </c>
      <c r="E3" s="911" t="s">
        <v>2082</v>
      </c>
      <c r="F3" s="911" t="s">
        <v>2083</v>
      </c>
      <c r="G3" s="911" t="s">
        <v>2084</v>
      </c>
      <c r="H3" s="911" t="s">
        <v>2085</v>
      </c>
      <c r="I3" s="911" t="s">
        <v>2082</v>
      </c>
      <c r="J3" s="911" t="s">
        <v>2083</v>
      </c>
      <c r="K3" s="911" t="s">
        <v>2084</v>
      </c>
      <c r="L3" s="911" t="s">
        <v>2085</v>
      </c>
      <c r="M3" s="911" t="s">
        <v>2082</v>
      </c>
      <c r="N3" s="911" t="s">
        <v>2083</v>
      </c>
      <c r="O3" s="911" t="s">
        <v>2084</v>
      </c>
      <c r="P3" s="911" t="s">
        <v>2085</v>
      </c>
      <c r="Q3" s="911" t="s">
        <v>2082</v>
      </c>
      <c r="R3" s="911" t="s">
        <v>2083</v>
      </c>
      <c r="S3" s="911" t="s">
        <v>2084</v>
      </c>
      <c r="T3" s="911" t="s">
        <v>2085</v>
      </c>
      <c r="U3" s="911" t="s">
        <v>2082</v>
      </c>
      <c r="V3" s="911" t="s">
        <v>2083</v>
      </c>
      <c r="W3" s="911" t="s">
        <v>2084</v>
      </c>
      <c r="X3" s="911" t="s">
        <v>2085</v>
      </c>
    </row>
    <row r="4" spans="1:24" ht="25.5">
      <c r="A4" s="911" t="s">
        <v>2086</v>
      </c>
      <c r="B4" s="911" t="s">
        <v>2087</v>
      </c>
      <c r="C4" s="911" t="s">
        <v>1563</v>
      </c>
      <c r="D4" s="911" t="s">
        <v>2088</v>
      </c>
      <c r="E4" s="911" t="s">
        <v>2089</v>
      </c>
      <c r="F4" s="911" t="s">
        <v>2090</v>
      </c>
      <c r="G4" s="911" t="s">
        <v>2091</v>
      </c>
      <c r="H4" s="911" t="s">
        <v>2092</v>
      </c>
      <c r="I4" s="911" t="s">
        <v>2089</v>
      </c>
      <c r="J4" s="911" t="s">
        <v>2090</v>
      </c>
      <c r="K4" s="911" t="s">
        <v>2091</v>
      </c>
      <c r="L4" s="911" t="s">
        <v>2092</v>
      </c>
      <c r="M4" s="911" t="s">
        <v>2089</v>
      </c>
      <c r="N4" s="911" t="s">
        <v>2090</v>
      </c>
      <c r="O4" s="911" t="s">
        <v>2091</v>
      </c>
      <c r="P4" s="911" t="s">
        <v>2092</v>
      </c>
      <c r="Q4" s="911" t="s">
        <v>2089</v>
      </c>
      <c r="R4" s="911" t="s">
        <v>2090</v>
      </c>
      <c r="S4" s="911" t="s">
        <v>2091</v>
      </c>
      <c r="T4" s="911" t="s">
        <v>2092</v>
      </c>
      <c r="U4" s="911" t="s">
        <v>2089</v>
      </c>
      <c r="V4" s="911" t="s">
        <v>2090</v>
      </c>
      <c r="W4" s="911" t="s">
        <v>2091</v>
      </c>
      <c r="X4" s="911" t="s">
        <v>2092</v>
      </c>
    </row>
    <row r="5" spans="1:24" ht="15" customHeight="1">
      <c r="A5" s="908">
        <v>1</v>
      </c>
      <c r="B5" s="909" t="s">
        <v>2093</v>
      </c>
      <c r="C5" s="909" t="s">
        <v>2094</v>
      </c>
      <c r="D5" s="908" t="s">
        <v>2095</v>
      </c>
      <c r="E5" s="910">
        <v>28456</v>
      </c>
      <c r="F5" s="910">
        <v>8006</v>
      </c>
      <c r="G5" s="910">
        <v>1746</v>
      </c>
      <c r="H5" s="910">
        <v>5348</v>
      </c>
      <c r="I5" s="910">
        <v>27603</v>
      </c>
      <c r="J5" s="910">
        <v>7839</v>
      </c>
      <c r="K5" s="910">
        <v>1767</v>
      </c>
      <c r="L5" s="910">
        <v>5264</v>
      </c>
      <c r="M5" s="910">
        <v>26805</v>
      </c>
      <c r="N5" s="910">
        <v>7744</v>
      </c>
      <c r="O5" s="910">
        <v>1830</v>
      </c>
      <c r="P5" s="910">
        <v>4941</v>
      </c>
      <c r="Q5" s="910">
        <v>26617</v>
      </c>
      <c r="R5" s="910">
        <v>7693</v>
      </c>
      <c r="S5" s="910">
        <v>1882</v>
      </c>
      <c r="T5" s="910">
        <v>4909</v>
      </c>
      <c r="U5" s="910">
        <v>26651</v>
      </c>
      <c r="V5" s="910">
        <v>7601</v>
      </c>
      <c r="W5" s="910">
        <v>2084</v>
      </c>
      <c r="X5" s="910">
        <v>5077</v>
      </c>
    </row>
    <row r="6" spans="1:24">
      <c r="A6" s="912" t="s">
        <v>2096</v>
      </c>
    </row>
    <row r="7" spans="1:24">
      <c r="B7" s="912"/>
      <c r="C7" s="912"/>
      <c r="D7" s="912"/>
      <c r="E7" s="912"/>
      <c r="F7" s="912"/>
      <c r="G7" s="912"/>
      <c r="H7" s="912"/>
      <c r="I7" s="912"/>
    </row>
    <row r="12" spans="1:24">
      <c r="B12" s="899"/>
    </row>
    <row r="13" spans="1:24">
      <c r="B13" s="901"/>
      <c r="C13" s="902"/>
      <c r="D13" s="902"/>
      <c r="E13" s="902"/>
      <c r="F13" s="902"/>
      <c r="G13" s="902"/>
      <c r="H13" s="902"/>
      <c r="I13" s="902"/>
    </row>
    <row r="14" spans="1:24">
      <c r="B14" s="901"/>
      <c r="C14" s="902"/>
      <c r="D14" s="902"/>
      <c r="E14" s="902"/>
      <c r="F14" s="902"/>
      <c r="G14" s="902"/>
      <c r="H14" s="902"/>
      <c r="I14" s="902"/>
    </row>
    <row r="15" spans="1:24">
      <c r="B15" s="901"/>
      <c r="C15" s="902"/>
      <c r="D15" s="902"/>
      <c r="E15" s="902"/>
      <c r="F15" s="902"/>
      <c r="G15" s="902"/>
      <c r="H15" s="902"/>
      <c r="I15" s="902"/>
    </row>
    <row r="16" spans="1:24">
      <c r="B16" s="901"/>
      <c r="C16" s="902"/>
      <c r="D16" s="902"/>
      <c r="E16" s="902"/>
      <c r="F16" s="902"/>
      <c r="G16" s="902"/>
      <c r="H16" s="902"/>
      <c r="I16" s="902"/>
    </row>
    <row r="19" spans="4:4">
      <c r="D19" s="903"/>
    </row>
  </sheetData>
  <pageMargins left="0.75" right="0.75" top="1" bottom="1" header="0.5" footer="0.5"/>
  <pageSetup paperSize="9" fitToWidth="0" fitToHeight="0" orientation="portrait" r:id="rId1"/>
  <headerFooter alignWithMargins="0">
    <oddHeader>DBS - Variable Auswertung</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baseColWidth="10" defaultColWidth="11.25" defaultRowHeight="15"/>
  <cols>
    <col min="1" max="2" width="11.25" style="724"/>
    <col min="3" max="3" width="12.75" style="724" bestFit="1" customWidth="1"/>
    <col min="4" max="6" width="11.25" style="724"/>
    <col min="7" max="7" width="13.5" style="724" bestFit="1" customWidth="1"/>
    <col min="8" max="16384" width="11.25" style="724"/>
  </cols>
  <sheetData>
    <row r="1" spans="1:12" ht="27.6" customHeight="1">
      <c r="A1" s="711" t="s">
        <v>2348</v>
      </c>
      <c r="B1" s="711"/>
      <c r="C1" s="711"/>
      <c r="D1" s="711"/>
      <c r="E1" s="711"/>
      <c r="F1" s="711"/>
      <c r="G1" s="711"/>
      <c r="H1" s="711"/>
      <c r="I1" s="711"/>
      <c r="J1" s="711"/>
      <c r="K1" s="711"/>
      <c r="L1" s="711"/>
    </row>
    <row r="2" spans="1:12">
      <c r="A2" s="896"/>
      <c r="B2" s="896"/>
      <c r="C2" s="896"/>
      <c r="D2" s="1290" t="s">
        <v>2060</v>
      </c>
      <c r="E2" s="1290"/>
      <c r="F2" s="1290"/>
      <c r="G2" s="1290"/>
      <c r="H2" s="1290"/>
      <c r="I2" s="1290"/>
      <c r="J2" s="1290"/>
      <c r="K2" s="1290"/>
      <c r="L2" s="1290"/>
    </row>
    <row r="3" spans="1:12">
      <c r="A3" s="914" t="s">
        <v>2097</v>
      </c>
      <c r="B3" s="896" t="s">
        <v>2098</v>
      </c>
      <c r="C3" s="914" t="s">
        <v>2099</v>
      </c>
      <c r="D3" s="897" t="s">
        <v>17</v>
      </c>
      <c r="E3" s="897" t="s">
        <v>2100</v>
      </c>
      <c r="F3" s="897" t="s">
        <v>2101</v>
      </c>
      <c r="G3" s="897" t="s">
        <v>2102</v>
      </c>
      <c r="H3" s="897" t="s">
        <v>2103</v>
      </c>
      <c r="I3" s="897" t="s">
        <v>2104</v>
      </c>
      <c r="J3" s="897" t="s">
        <v>2105</v>
      </c>
      <c r="K3" s="897" t="s">
        <v>1815</v>
      </c>
      <c r="L3" s="897" t="s">
        <v>1611</v>
      </c>
    </row>
    <row r="4" spans="1:12" ht="15" customHeight="1">
      <c r="A4" s="715" t="s">
        <v>2106</v>
      </c>
      <c r="B4" s="894">
        <v>1</v>
      </c>
      <c r="C4" s="715" t="s">
        <v>2107</v>
      </c>
      <c r="D4" s="898">
        <f>SUM(E4:L4)</f>
        <v>60</v>
      </c>
      <c r="E4" s="898">
        <v>15</v>
      </c>
      <c r="F4" s="898">
        <v>7</v>
      </c>
      <c r="G4" s="898">
        <v>10</v>
      </c>
      <c r="H4" s="898">
        <v>4</v>
      </c>
      <c r="I4" s="898"/>
      <c r="J4" s="898">
        <v>20</v>
      </c>
      <c r="K4" s="898">
        <v>3</v>
      </c>
      <c r="L4" s="898">
        <v>1</v>
      </c>
    </row>
    <row r="5" spans="1:12">
      <c r="A5" s="715" t="s">
        <v>2106</v>
      </c>
      <c r="B5" s="894">
        <v>2</v>
      </c>
      <c r="C5" s="830" t="s">
        <v>146</v>
      </c>
      <c r="D5" s="898">
        <f t="shared" ref="D5:D31" si="0">SUM(E5:L5)</f>
        <v>20</v>
      </c>
      <c r="E5" s="898">
        <v>1</v>
      </c>
      <c r="F5" s="898"/>
      <c r="G5" s="898">
        <v>1</v>
      </c>
      <c r="H5" s="898"/>
      <c r="I5" s="898"/>
      <c r="J5" s="898">
        <v>18</v>
      </c>
      <c r="K5" s="898"/>
      <c r="L5" s="898"/>
    </row>
    <row r="6" spans="1:12">
      <c r="A6" s="715" t="s">
        <v>2108</v>
      </c>
      <c r="B6" s="894">
        <v>3</v>
      </c>
      <c r="C6" s="715" t="s">
        <v>2109</v>
      </c>
      <c r="D6" s="898">
        <f t="shared" si="0"/>
        <v>3</v>
      </c>
      <c r="E6" s="898">
        <v>1</v>
      </c>
      <c r="F6" s="898"/>
      <c r="G6" s="898">
        <v>1</v>
      </c>
      <c r="H6" s="898"/>
      <c r="I6" s="898">
        <v>1</v>
      </c>
      <c r="J6" s="898"/>
      <c r="K6" s="898"/>
      <c r="L6" s="898"/>
    </row>
    <row r="7" spans="1:12">
      <c r="A7" s="715" t="s">
        <v>2108</v>
      </c>
      <c r="B7" s="894">
        <v>4</v>
      </c>
      <c r="C7" s="715" t="s">
        <v>2110</v>
      </c>
      <c r="D7" s="898">
        <f t="shared" si="0"/>
        <v>4</v>
      </c>
      <c r="E7" s="898">
        <v>1</v>
      </c>
      <c r="F7" s="898"/>
      <c r="G7" s="898">
        <v>1</v>
      </c>
      <c r="H7" s="898"/>
      <c r="I7" s="898">
        <v>1</v>
      </c>
      <c r="J7" s="898">
        <v>1</v>
      </c>
      <c r="K7" s="898"/>
      <c r="L7" s="898"/>
    </row>
    <row r="8" spans="1:12">
      <c r="A8" s="715" t="s">
        <v>2108</v>
      </c>
      <c r="B8" s="894">
        <v>5</v>
      </c>
      <c r="C8" s="715" t="s">
        <v>152</v>
      </c>
      <c r="D8" s="898">
        <f t="shared" si="0"/>
        <v>1</v>
      </c>
      <c r="E8" s="898"/>
      <c r="F8" s="898"/>
      <c r="G8" s="898"/>
      <c r="H8" s="898"/>
      <c r="I8" s="898">
        <v>1</v>
      </c>
      <c r="J8" s="898"/>
      <c r="K8" s="898"/>
      <c r="L8" s="898"/>
    </row>
    <row r="9" spans="1:12">
      <c r="A9" s="715" t="s">
        <v>2108</v>
      </c>
      <c r="B9" s="894">
        <v>6</v>
      </c>
      <c r="C9" s="715" t="s">
        <v>149</v>
      </c>
      <c r="D9" s="898">
        <f t="shared" si="0"/>
        <v>8</v>
      </c>
      <c r="E9" s="898"/>
      <c r="F9" s="898"/>
      <c r="G9" s="898">
        <v>3</v>
      </c>
      <c r="H9" s="898"/>
      <c r="I9" s="898">
        <v>1</v>
      </c>
      <c r="J9" s="898">
        <v>4</v>
      </c>
      <c r="K9" s="898"/>
      <c r="L9" s="898"/>
    </row>
    <row r="10" spans="1:12">
      <c r="A10" s="715" t="s">
        <v>2111</v>
      </c>
      <c r="B10" s="894">
        <v>7</v>
      </c>
      <c r="C10" s="830" t="s">
        <v>155</v>
      </c>
      <c r="D10" s="898">
        <f t="shared" si="0"/>
        <v>0</v>
      </c>
      <c r="E10" s="898"/>
      <c r="F10" s="898"/>
      <c r="G10" s="898"/>
      <c r="H10" s="898"/>
      <c r="I10" s="898"/>
      <c r="J10" s="898"/>
      <c r="K10" s="898"/>
      <c r="L10" s="898"/>
    </row>
    <row r="11" spans="1:12">
      <c r="A11" s="715" t="s">
        <v>2111</v>
      </c>
      <c r="B11" s="894">
        <v>8</v>
      </c>
      <c r="C11" s="715" t="s">
        <v>156</v>
      </c>
      <c r="D11" s="898">
        <f t="shared" si="0"/>
        <v>0</v>
      </c>
      <c r="E11" s="898"/>
      <c r="F11" s="898"/>
      <c r="G11" s="898"/>
      <c r="H11" s="898"/>
      <c r="I11" s="898"/>
      <c r="J11" s="898"/>
      <c r="K11" s="898"/>
      <c r="L11" s="898"/>
    </row>
    <row r="12" spans="1:12">
      <c r="A12" s="715" t="s">
        <v>2111</v>
      </c>
      <c r="B12" s="894">
        <v>9</v>
      </c>
      <c r="C12" s="830" t="s">
        <v>154</v>
      </c>
      <c r="D12" s="898">
        <f t="shared" si="0"/>
        <v>1</v>
      </c>
      <c r="E12" s="898"/>
      <c r="F12" s="898"/>
      <c r="G12" s="898"/>
      <c r="H12" s="898"/>
      <c r="I12" s="898"/>
      <c r="J12" s="898">
        <v>1</v>
      </c>
      <c r="K12" s="898"/>
      <c r="L12" s="898"/>
    </row>
    <row r="13" spans="1:12">
      <c r="A13" s="715" t="s">
        <v>2111</v>
      </c>
      <c r="B13" s="894">
        <v>10</v>
      </c>
      <c r="C13" s="715" t="s">
        <v>153</v>
      </c>
      <c r="D13" s="898">
        <f t="shared" si="0"/>
        <v>8</v>
      </c>
      <c r="E13" s="898"/>
      <c r="F13" s="898"/>
      <c r="G13" s="898"/>
      <c r="H13" s="898"/>
      <c r="I13" s="898">
        <v>1</v>
      </c>
      <c r="J13" s="898">
        <v>3</v>
      </c>
      <c r="K13" s="898">
        <v>1</v>
      </c>
      <c r="L13" s="898">
        <v>3</v>
      </c>
    </row>
    <row r="14" spans="1:12">
      <c r="A14" s="715" t="s">
        <v>2112</v>
      </c>
      <c r="B14" s="894">
        <v>11</v>
      </c>
      <c r="C14" s="715" t="s">
        <v>162</v>
      </c>
      <c r="D14" s="898">
        <f t="shared" si="0"/>
        <v>0</v>
      </c>
      <c r="E14" s="898"/>
      <c r="F14" s="898"/>
      <c r="G14" s="898"/>
      <c r="H14" s="898"/>
      <c r="I14" s="898"/>
      <c r="J14" s="898"/>
      <c r="K14" s="898"/>
      <c r="L14" s="898"/>
    </row>
    <row r="15" spans="1:12">
      <c r="A15" s="715" t="s">
        <v>2112</v>
      </c>
      <c r="B15" s="894">
        <v>12</v>
      </c>
      <c r="C15" s="715" t="s">
        <v>157</v>
      </c>
      <c r="D15" s="898">
        <f t="shared" si="0"/>
        <v>7</v>
      </c>
      <c r="E15" s="898">
        <v>1</v>
      </c>
      <c r="F15" s="898"/>
      <c r="G15" s="898"/>
      <c r="H15" s="898"/>
      <c r="I15" s="898"/>
      <c r="J15" s="898">
        <v>5</v>
      </c>
      <c r="K15" s="898">
        <v>1</v>
      </c>
      <c r="L15" s="898"/>
    </row>
    <row r="16" spans="1:12">
      <c r="A16" s="715" t="s">
        <v>2112</v>
      </c>
      <c r="B16" s="894">
        <v>13</v>
      </c>
      <c r="C16" s="715" t="s">
        <v>2113</v>
      </c>
      <c r="D16" s="898">
        <f t="shared" si="0"/>
        <v>21</v>
      </c>
      <c r="E16" s="898">
        <v>1</v>
      </c>
      <c r="F16" s="898"/>
      <c r="G16" s="898">
        <v>1</v>
      </c>
      <c r="H16" s="898">
        <v>4</v>
      </c>
      <c r="I16" s="898">
        <v>4</v>
      </c>
      <c r="J16" s="898">
        <v>7</v>
      </c>
      <c r="K16" s="898">
        <v>3</v>
      </c>
      <c r="L16" s="898">
        <v>1</v>
      </c>
    </row>
    <row r="17" spans="1:12">
      <c r="A17" s="715" t="s">
        <v>2114</v>
      </c>
      <c r="B17" s="894">
        <v>14</v>
      </c>
      <c r="C17" s="830" t="s">
        <v>2115</v>
      </c>
      <c r="D17" s="898">
        <f t="shared" si="0"/>
        <v>5</v>
      </c>
      <c r="E17" s="898">
        <v>2</v>
      </c>
      <c r="F17" s="898"/>
      <c r="G17" s="898"/>
      <c r="H17" s="898"/>
      <c r="I17" s="898">
        <v>1</v>
      </c>
      <c r="J17" s="898">
        <v>2</v>
      </c>
      <c r="K17" s="898"/>
      <c r="L17" s="898"/>
    </row>
    <row r="18" spans="1:12">
      <c r="A18" s="715" t="s">
        <v>2114</v>
      </c>
      <c r="B18" s="894">
        <v>15</v>
      </c>
      <c r="C18" s="715" t="s">
        <v>181</v>
      </c>
      <c r="D18" s="898">
        <f t="shared" si="0"/>
        <v>1</v>
      </c>
      <c r="E18" s="898"/>
      <c r="F18" s="898"/>
      <c r="G18" s="898"/>
      <c r="H18" s="898"/>
      <c r="I18" s="898">
        <v>1</v>
      </c>
      <c r="J18" s="898"/>
      <c r="K18" s="898"/>
      <c r="L18" s="898"/>
    </row>
    <row r="19" spans="1:12">
      <c r="A19" s="715" t="s">
        <v>2114</v>
      </c>
      <c r="B19" s="894">
        <v>16</v>
      </c>
      <c r="C19" s="830" t="s">
        <v>179</v>
      </c>
      <c r="D19" s="898">
        <f t="shared" si="0"/>
        <v>1</v>
      </c>
      <c r="E19" s="898"/>
      <c r="F19" s="898"/>
      <c r="G19" s="898"/>
      <c r="H19" s="898"/>
      <c r="I19" s="898">
        <v>1</v>
      </c>
      <c r="J19" s="898"/>
      <c r="K19" s="898"/>
      <c r="L19" s="898"/>
    </row>
    <row r="20" spans="1:12">
      <c r="A20" s="715" t="s">
        <v>2114</v>
      </c>
      <c r="B20" s="894">
        <v>17</v>
      </c>
      <c r="C20" s="715" t="s">
        <v>183</v>
      </c>
      <c r="D20" s="898">
        <f t="shared" si="0"/>
        <v>2</v>
      </c>
      <c r="E20" s="898"/>
      <c r="F20" s="898"/>
      <c r="G20" s="898"/>
      <c r="H20" s="898"/>
      <c r="I20" s="898">
        <v>1</v>
      </c>
      <c r="J20" s="898">
        <v>1</v>
      </c>
      <c r="K20" s="898"/>
      <c r="L20" s="898"/>
    </row>
    <row r="21" spans="1:12">
      <c r="A21" s="715" t="s">
        <v>2114</v>
      </c>
      <c r="B21" s="894">
        <v>18</v>
      </c>
      <c r="C21" s="715" t="s">
        <v>2116</v>
      </c>
      <c r="D21" s="898">
        <f t="shared" si="0"/>
        <v>1</v>
      </c>
      <c r="E21" s="898"/>
      <c r="F21" s="898"/>
      <c r="G21" s="898"/>
      <c r="H21" s="898"/>
      <c r="I21" s="898">
        <v>1</v>
      </c>
      <c r="J21" s="898"/>
      <c r="K21" s="898"/>
      <c r="L21" s="898"/>
    </row>
    <row r="22" spans="1:12">
      <c r="A22" s="715" t="s">
        <v>2114</v>
      </c>
      <c r="B22" s="894">
        <v>19</v>
      </c>
      <c r="C22" s="715" t="s">
        <v>180</v>
      </c>
      <c r="D22" s="898">
        <f t="shared" si="0"/>
        <v>1</v>
      </c>
      <c r="E22" s="898"/>
      <c r="F22" s="898"/>
      <c r="G22" s="898"/>
      <c r="H22" s="898"/>
      <c r="I22" s="898">
        <v>1</v>
      </c>
      <c r="J22" s="898"/>
      <c r="K22" s="898"/>
      <c r="L22" s="898"/>
    </row>
    <row r="23" spans="1:12">
      <c r="A23" s="715" t="s">
        <v>2114</v>
      </c>
      <c r="B23" s="894">
        <v>20</v>
      </c>
      <c r="C23" s="715" t="s">
        <v>2117</v>
      </c>
      <c r="D23" s="898">
        <f t="shared" si="0"/>
        <v>2</v>
      </c>
      <c r="E23" s="898"/>
      <c r="F23" s="898"/>
      <c r="G23" s="898"/>
      <c r="H23" s="898"/>
      <c r="I23" s="898">
        <v>1</v>
      </c>
      <c r="J23" s="898"/>
      <c r="K23" s="898"/>
      <c r="L23" s="898">
        <v>1</v>
      </c>
    </row>
    <row r="24" spans="1:12">
      <c r="A24" s="715" t="s">
        <v>2114</v>
      </c>
      <c r="B24" s="894">
        <v>21</v>
      </c>
      <c r="C24" s="830" t="s">
        <v>182</v>
      </c>
      <c r="D24" s="898">
        <f t="shared" si="0"/>
        <v>4</v>
      </c>
      <c r="E24" s="898"/>
      <c r="F24" s="898"/>
      <c r="G24" s="898">
        <v>1</v>
      </c>
      <c r="H24" s="898"/>
      <c r="I24" s="898">
        <v>1</v>
      </c>
      <c r="J24" s="898">
        <v>2</v>
      </c>
      <c r="K24" s="898"/>
      <c r="L24" s="898"/>
    </row>
    <row r="25" spans="1:12">
      <c r="A25" s="715" t="s">
        <v>2118</v>
      </c>
      <c r="B25" s="894">
        <v>22</v>
      </c>
      <c r="C25" s="715" t="s">
        <v>2119</v>
      </c>
      <c r="D25" s="898">
        <f t="shared" si="0"/>
        <v>6</v>
      </c>
      <c r="E25" s="898"/>
      <c r="F25" s="898"/>
      <c r="G25" s="898">
        <v>1</v>
      </c>
      <c r="H25" s="898"/>
      <c r="I25" s="898">
        <v>1</v>
      </c>
      <c r="J25" s="898">
        <v>1</v>
      </c>
      <c r="K25" s="898">
        <v>2</v>
      </c>
      <c r="L25" s="898">
        <v>1</v>
      </c>
    </row>
    <row r="26" spans="1:12">
      <c r="A26" s="715" t="s">
        <v>2118</v>
      </c>
      <c r="B26" s="894">
        <v>23</v>
      </c>
      <c r="C26" s="830" t="s">
        <v>170</v>
      </c>
      <c r="D26" s="898">
        <f t="shared" si="0"/>
        <v>3</v>
      </c>
      <c r="E26" s="898"/>
      <c r="F26" s="898"/>
      <c r="G26" s="898"/>
      <c r="H26" s="898"/>
      <c r="I26" s="898">
        <v>1</v>
      </c>
      <c r="J26" s="898">
        <v>1</v>
      </c>
      <c r="K26" s="898"/>
      <c r="L26" s="898">
        <v>1</v>
      </c>
    </row>
    <row r="27" spans="1:12">
      <c r="A27" s="715" t="s">
        <v>2118</v>
      </c>
      <c r="B27" s="894">
        <v>24</v>
      </c>
      <c r="C27" s="715" t="s">
        <v>171</v>
      </c>
      <c r="D27" s="898">
        <f t="shared" si="0"/>
        <v>0</v>
      </c>
      <c r="E27" s="898"/>
      <c r="F27" s="898"/>
      <c r="G27" s="898"/>
      <c r="H27" s="898"/>
      <c r="I27" s="898"/>
      <c r="J27" s="898"/>
      <c r="K27" s="898"/>
      <c r="L27" s="898"/>
    </row>
    <row r="28" spans="1:12">
      <c r="A28" s="715" t="s">
        <v>2118</v>
      </c>
      <c r="B28" s="894">
        <v>25</v>
      </c>
      <c r="C28" s="715" t="s">
        <v>2120</v>
      </c>
      <c r="D28" s="898">
        <f t="shared" si="0"/>
        <v>2</v>
      </c>
      <c r="E28" s="898"/>
      <c r="F28" s="898"/>
      <c r="G28" s="898"/>
      <c r="H28" s="898"/>
      <c r="I28" s="898">
        <v>1</v>
      </c>
      <c r="J28" s="898">
        <v>1</v>
      </c>
      <c r="K28" s="898"/>
      <c r="L28" s="898"/>
    </row>
    <row r="29" spans="1:12" ht="15" customHeight="1">
      <c r="A29" s="715" t="s">
        <v>2118</v>
      </c>
      <c r="B29" s="894">
        <v>26</v>
      </c>
      <c r="C29" s="715" t="s">
        <v>2121</v>
      </c>
      <c r="D29" s="898">
        <f t="shared" si="0"/>
        <v>0</v>
      </c>
      <c r="E29" s="898"/>
      <c r="F29" s="898"/>
      <c r="G29" s="898"/>
      <c r="H29" s="898"/>
      <c r="I29" s="898"/>
      <c r="J29" s="898"/>
      <c r="K29" s="898"/>
      <c r="L29" s="898"/>
    </row>
    <row r="30" spans="1:12">
      <c r="A30" s="715" t="s">
        <v>2118</v>
      </c>
      <c r="B30" s="894">
        <v>27</v>
      </c>
      <c r="C30" s="715" t="s">
        <v>2122</v>
      </c>
      <c r="D30" s="898">
        <f t="shared" si="0"/>
        <v>9</v>
      </c>
      <c r="E30" s="898">
        <v>3</v>
      </c>
      <c r="F30" s="898"/>
      <c r="G30" s="898"/>
      <c r="H30" s="898">
        <v>1</v>
      </c>
      <c r="I30" s="898">
        <v>2</v>
      </c>
      <c r="J30" s="898">
        <v>2</v>
      </c>
      <c r="K30" s="898"/>
      <c r="L30" s="898">
        <v>1</v>
      </c>
    </row>
    <row r="31" spans="1:12">
      <c r="A31" s="715" t="s">
        <v>2118</v>
      </c>
      <c r="B31" s="894">
        <v>28</v>
      </c>
      <c r="C31" s="715" t="s">
        <v>172</v>
      </c>
      <c r="D31" s="898">
        <f t="shared" si="0"/>
        <v>1</v>
      </c>
      <c r="E31" s="898"/>
      <c r="F31" s="898"/>
      <c r="G31" s="898"/>
      <c r="H31" s="898"/>
      <c r="I31" s="898">
        <v>1</v>
      </c>
      <c r="J31" s="898"/>
      <c r="K31" s="898"/>
      <c r="L31" s="898"/>
    </row>
    <row r="32" spans="1:12" ht="15.75" customHeight="1">
      <c r="A32" s="1281" t="s">
        <v>2123</v>
      </c>
      <c r="B32" s="1281"/>
      <c r="C32" s="1281"/>
      <c r="D32" s="1281"/>
      <c r="E32" s="1281"/>
      <c r="F32" s="1281"/>
      <c r="G32" s="913"/>
      <c r="H32" s="913"/>
      <c r="I32" s="913"/>
      <c r="J32" s="913"/>
      <c r="K32" s="913"/>
      <c r="L32" s="913"/>
    </row>
  </sheetData>
  <mergeCells count="2">
    <mergeCell ref="D2:L2"/>
    <mergeCell ref="A32:F32"/>
  </mergeCells>
  <pageMargins left="0.7" right="0.7" top="0.78740157499999996" bottom="0.78740157499999996" header="0.3" footer="0.3"/>
  <pageSetup paperSize="9" orientation="portrait" horizontalDpi="300" verticalDpi="0" copies="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sheetViews>
  <sheetFormatPr baseColWidth="10" defaultRowHeight="12.75"/>
  <cols>
    <col min="1" max="1" width="39" style="4" customWidth="1"/>
    <col min="2" max="2" width="27.875" style="4" customWidth="1"/>
    <col min="3" max="3" width="21" style="4" customWidth="1"/>
    <col min="4" max="4" width="22.75" style="4" customWidth="1"/>
    <col min="5" max="256" width="11.25" style="4"/>
    <col min="257" max="257" width="39" style="4" customWidth="1"/>
    <col min="258" max="258" width="27.875" style="4" customWidth="1"/>
    <col min="259" max="259" width="21" style="4" customWidth="1"/>
    <col min="260" max="260" width="22.75" style="4" customWidth="1"/>
    <col min="261" max="512" width="11.25" style="4"/>
    <col min="513" max="513" width="39" style="4" customWidth="1"/>
    <col min="514" max="514" width="27.875" style="4" customWidth="1"/>
    <col min="515" max="515" width="21" style="4" customWidth="1"/>
    <col min="516" max="516" width="22.75" style="4" customWidth="1"/>
    <col min="517" max="768" width="11.25" style="4"/>
    <col min="769" max="769" width="39" style="4" customWidth="1"/>
    <col min="770" max="770" width="27.875" style="4" customWidth="1"/>
    <col min="771" max="771" width="21" style="4" customWidth="1"/>
    <col min="772" max="772" width="22.75" style="4" customWidth="1"/>
    <col min="773" max="1024" width="11.25" style="4"/>
    <col min="1025" max="1025" width="39" style="4" customWidth="1"/>
    <col min="1026" max="1026" width="27.875" style="4" customWidth="1"/>
    <col min="1027" max="1027" width="21" style="4" customWidth="1"/>
    <col min="1028" max="1028" width="22.75" style="4" customWidth="1"/>
    <col min="1029" max="1280" width="11.25" style="4"/>
    <col min="1281" max="1281" width="39" style="4" customWidth="1"/>
    <col min="1282" max="1282" width="27.875" style="4" customWidth="1"/>
    <col min="1283" max="1283" width="21" style="4" customWidth="1"/>
    <col min="1284" max="1284" width="22.75" style="4" customWidth="1"/>
    <col min="1285" max="1536" width="11.25" style="4"/>
    <col min="1537" max="1537" width="39" style="4" customWidth="1"/>
    <col min="1538" max="1538" width="27.875" style="4" customWidth="1"/>
    <col min="1539" max="1539" width="21" style="4" customWidth="1"/>
    <col min="1540" max="1540" width="22.75" style="4" customWidth="1"/>
    <col min="1541" max="1792" width="11.25" style="4"/>
    <col min="1793" max="1793" width="39" style="4" customWidth="1"/>
    <col min="1794" max="1794" width="27.875" style="4" customWidth="1"/>
    <col min="1795" max="1795" width="21" style="4" customWidth="1"/>
    <col min="1796" max="1796" width="22.75" style="4" customWidth="1"/>
    <col min="1797" max="2048" width="11.25" style="4"/>
    <col min="2049" max="2049" width="39" style="4" customWidth="1"/>
    <col min="2050" max="2050" width="27.875" style="4" customWidth="1"/>
    <col min="2051" max="2051" width="21" style="4" customWidth="1"/>
    <col min="2052" max="2052" width="22.75" style="4" customWidth="1"/>
    <col min="2053" max="2304" width="11.25" style="4"/>
    <col min="2305" max="2305" width="39" style="4" customWidth="1"/>
    <col min="2306" max="2306" width="27.875" style="4" customWidth="1"/>
    <col min="2307" max="2307" width="21" style="4" customWidth="1"/>
    <col min="2308" max="2308" width="22.75" style="4" customWidth="1"/>
    <col min="2309" max="2560" width="11.25" style="4"/>
    <col min="2561" max="2561" width="39" style="4" customWidth="1"/>
    <col min="2562" max="2562" width="27.875" style="4" customWidth="1"/>
    <col min="2563" max="2563" width="21" style="4" customWidth="1"/>
    <col min="2564" max="2564" width="22.75" style="4" customWidth="1"/>
    <col min="2565" max="2816" width="11.25" style="4"/>
    <col min="2817" max="2817" width="39" style="4" customWidth="1"/>
    <col min="2818" max="2818" width="27.875" style="4" customWidth="1"/>
    <col min="2819" max="2819" width="21" style="4" customWidth="1"/>
    <col min="2820" max="2820" width="22.75" style="4" customWidth="1"/>
    <col min="2821" max="3072" width="11.25" style="4"/>
    <col min="3073" max="3073" width="39" style="4" customWidth="1"/>
    <col min="3074" max="3074" width="27.875" style="4" customWidth="1"/>
    <col min="3075" max="3075" width="21" style="4" customWidth="1"/>
    <col min="3076" max="3076" width="22.75" style="4" customWidth="1"/>
    <col min="3077" max="3328" width="11.25" style="4"/>
    <col min="3329" max="3329" width="39" style="4" customWidth="1"/>
    <col min="3330" max="3330" width="27.875" style="4" customWidth="1"/>
    <col min="3331" max="3331" width="21" style="4" customWidth="1"/>
    <col min="3332" max="3332" width="22.75" style="4" customWidth="1"/>
    <col min="3333" max="3584" width="11.25" style="4"/>
    <col min="3585" max="3585" width="39" style="4" customWidth="1"/>
    <col min="3586" max="3586" width="27.875" style="4" customWidth="1"/>
    <col min="3587" max="3587" width="21" style="4" customWidth="1"/>
    <col min="3588" max="3588" width="22.75" style="4" customWidth="1"/>
    <col min="3589" max="3840" width="11.25" style="4"/>
    <col min="3841" max="3841" width="39" style="4" customWidth="1"/>
    <col min="3842" max="3842" width="27.875" style="4" customWidth="1"/>
    <col min="3843" max="3843" width="21" style="4" customWidth="1"/>
    <col min="3844" max="3844" width="22.75" style="4" customWidth="1"/>
    <col min="3845" max="4096" width="11.25" style="4"/>
    <col min="4097" max="4097" width="39" style="4" customWidth="1"/>
    <col min="4098" max="4098" width="27.875" style="4" customWidth="1"/>
    <col min="4099" max="4099" width="21" style="4" customWidth="1"/>
    <col min="4100" max="4100" width="22.75" style="4" customWidth="1"/>
    <col min="4101" max="4352" width="11.25" style="4"/>
    <col min="4353" max="4353" width="39" style="4" customWidth="1"/>
    <col min="4354" max="4354" width="27.875" style="4" customWidth="1"/>
    <col min="4355" max="4355" width="21" style="4" customWidth="1"/>
    <col min="4356" max="4356" width="22.75" style="4" customWidth="1"/>
    <col min="4357" max="4608" width="11.25" style="4"/>
    <col min="4609" max="4609" width="39" style="4" customWidth="1"/>
    <col min="4610" max="4610" width="27.875" style="4" customWidth="1"/>
    <col min="4611" max="4611" width="21" style="4" customWidth="1"/>
    <col min="4612" max="4612" width="22.75" style="4" customWidth="1"/>
    <col min="4613" max="4864" width="11.25" style="4"/>
    <col min="4865" max="4865" width="39" style="4" customWidth="1"/>
    <col min="4866" max="4866" width="27.875" style="4" customWidth="1"/>
    <col min="4867" max="4867" width="21" style="4" customWidth="1"/>
    <col min="4868" max="4868" width="22.75" style="4" customWidth="1"/>
    <col min="4869" max="5120" width="11.25" style="4"/>
    <col min="5121" max="5121" width="39" style="4" customWidth="1"/>
    <col min="5122" max="5122" width="27.875" style="4" customWidth="1"/>
    <col min="5123" max="5123" width="21" style="4" customWidth="1"/>
    <col min="5124" max="5124" width="22.75" style="4" customWidth="1"/>
    <col min="5125" max="5376" width="11.25" style="4"/>
    <col min="5377" max="5377" width="39" style="4" customWidth="1"/>
    <col min="5378" max="5378" width="27.875" style="4" customWidth="1"/>
    <col min="5379" max="5379" width="21" style="4" customWidth="1"/>
    <col min="5380" max="5380" width="22.75" style="4" customWidth="1"/>
    <col min="5381" max="5632" width="11.25" style="4"/>
    <col min="5633" max="5633" width="39" style="4" customWidth="1"/>
    <col min="5634" max="5634" width="27.875" style="4" customWidth="1"/>
    <col min="5635" max="5635" width="21" style="4" customWidth="1"/>
    <col min="5636" max="5636" width="22.75" style="4" customWidth="1"/>
    <col min="5637" max="5888" width="11.25" style="4"/>
    <col min="5889" max="5889" width="39" style="4" customWidth="1"/>
    <col min="5890" max="5890" width="27.875" style="4" customWidth="1"/>
    <col min="5891" max="5891" width="21" style="4" customWidth="1"/>
    <col min="5892" max="5892" width="22.75" style="4" customWidth="1"/>
    <col min="5893" max="6144" width="11.25" style="4"/>
    <col min="6145" max="6145" width="39" style="4" customWidth="1"/>
    <col min="6146" max="6146" width="27.875" style="4" customWidth="1"/>
    <col min="6147" max="6147" width="21" style="4" customWidth="1"/>
    <col min="6148" max="6148" width="22.75" style="4" customWidth="1"/>
    <col min="6149" max="6400" width="11.25" style="4"/>
    <col min="6401" max="6401" width="39" style="4" customWidth="1"/>
    <col min="6402" max="6402" width="27.875" style="4" customWidth="1"/>
    <col min="6403" max="6403" width="21" style="4" customWidth="1"/>
    <col min="6404" max="6404" width="22.75" style="4" customWidth="1"/>
    <col min="6405" max="6656" width="11.25" style="4"/>
    <col min="6657" max="6657" width="39" style="4" customWidth="1"/>
    <col min="6658" max="6658" width="27.875" style="4" customWidth="1"/>
    <col min="6659" max="6659" width="21" style="4" customWidth="1"/>
    <col min="6660" max="6660" width="22.75" style="4" customWidth="1"/>
    <col min="6661" max="6912" width="11.25" style="4"/>
    <col min="6913" max="6913" width="39" style="4" customWidth="1"/>
    <col min="6914" max="6914" width="27.875" style="4" customWidth="1"/>
    <col min="6915" max="6915" width="21" style="4" customWidth="1"/>
    <col min="6916" max="6916" width="22.75" style="4" customWidth="1"/>
    <col min="6917" max="7168" width="11.25" style="4"/>
    <col min="7169" max="7169" width="39" style="4" customWidth="1"/>
    <col min="7170" max="7170" width="27.875" style="4" customWidth="1"/>
    <col min="7171" max="7171" width="21" style="4" customWidth="1"/>
    <col min="7172" max="7172" width="22.75" style="4" customWidth="1"/>
    <col min="7173" max="7424" width="11.25" style="4"/>
    <col min="7425" max="7425" width="39" style="4" customWidth="1"/>
    <col min="7426" max="7426" width="27.875" style="4" customWidth="1"/>
    <col min="7427" max="7427" width="21" style="4" customWidth="1"/>
    <col min="7428" max="7428" width="22.75" style="4" customWidth="1"/>
    <col min="7429" max="7680" width="11.25" style="4"/>
    <col min="7681" max="7681" width="39" style="4" customWidth="1"/>
    <col min="7682" max="7682" width="27.875" style="4" customWidth="1"/>
    <col min="7683" max="7683" width="21" style="4" customWidth="1"/>
    <col min="7684" max="7684" width="22.75" style="4" customWidth="1"/>
    <col min="7685" max="7936" width="11.25" style="4"/>
    <col min="7937" max="7937" width="39" style="4" customWidth="1"/>
    <col min="7938" max="7938" width="27.875" style="4" customWidth="1"/>
    <col min="7939" max="7939" width="21" style="4" customWidth="1"/>
    <col min="7940" max="7940" width="22.75" style="4" customWidth="1"/>
    <col min="7941" max="8192" width="11.25" style="4"/>
    <col min="8193" max="8193" width="39" style="4" customWidth="1"/>
    <col min="8194" max="8194" width="27.875" style="4" customWidth="1"/>
    <col min="8195" max="8195" width="21" style="4" customWidth="1"/>
    <col min="8196" max="8196" width="22.75" style="4" customWidth="1"/>
    <col min="8197" max="8448" width="11.25" style="4"/>
    <col min="8449" max="8449" width="39" style="4" customWidth="1"/>
    <col min="8450" max="8450" width="27.875" style="4" customWidth="1"/>
    <col min="8451" max="8451" width="21" style="4" customWidth="1"/>
    <col min="8452" max="8452" width="22.75" style="4" customWidth="1"/>
    <col min="8453" max="8704" width="11.25" style="4"/>
    <col min="8705" max="8705" width="39" style="4" customWidth="1"/>
    <col min="8706" max="8706" width="27.875" style="4" customWidth="1"/>
    <col min="8707" max="8707" width="21" style="4" customWidth="1"/>
    <col min="8708" max="8708" width="22.75" style="4" customWidth="1"/>
    <col min="8709" max="8960" width="11.25" style="4"/>
    <col min="8961" max="8961" width="39" style="4" customWidth="1"/>
    <col min="8962" max="8962" width="27.875" style="4" customWidth="1"/>
    <col min="8963" max="8963" width="21" style="4" customWidth="1"/>
    <col min="8964" max="8964" width="22.75" style="4" customWidth="1"/>
    <col min="8965" max="9216" width="11.25" style="4"/>
    <col min="9217" max="9217" width="39" style="4" customWidth="1"/>
    <col min="9218" max="9218" width="27.875" style="4" customWidth="1"/>
    <col min="9219" max="9219" width="21" style="4" customWidth="1"/>
    <col min="9220" max="9220" width="22.75" style="4" customWidth="1"/>
    <col min="9221" max="9472" width="11.25" style="4"/>
    <col min="9473" max="9473" width="39" style="4" customWidth="1"/>
    <col min="9474" max="9474" width="27.875" style="4" customWidth="1"/>
    <col min="9475" max="9475" width="21" style="4" customWidth="1"/>
    <col min="9476" max="9476" width="22.75" style="4" customWidth="1"/>
    <col min="9477" max="9728" width="11.25" style="4"/>
    <col min="9729" max="9729" width="39" style="4" customWidth="1"/>
    <col min="9730" max="9730" width="27.875" style="4" customWidth="1"/>
    <col min="9731" max="9731" width="21" style="4" customWidth="1"/>
    <col min="9732" max="9732" width="22.75" style="4" customWidth="1"/>
    <col min="9733" max="9984" width="11.25" style="4"/>
    <col min="9985" max="9985" width="39" style="4" customWidth="1"/>
    <col min="9986" max="9986" width="27.875" style="4" customWidth="1"/>
    <col min="9987" max="9987" width="21" style="4" customWidth="1"/>
    <col min="9988" max="9988" width="22.75" style="4" customWidth="1"/>
    <col min="9989" max="10240" width="11.25" style="4"/>
    <col min="10241" max="10241" width="39" style="4" customWidth="1"/>
    <col min="10242" max="10242" width="27.875" style="4" customWidth="1"/>
    <col min="10243" max="10243" width="21" style="4" customWidth="1"/>
    <col min="10244" max="10244" width="22.75" style="4" customWidth="1"/>
    <col min="10245" max="10496" width="11.25" style="4"/>
    <col min="10497" max="10497" width="39" style="4" customWidth="1"/>
    <col min="10498" max="10498" width="27.875" style="4" customWidth="1"/>
    <col min="10499" max="10499" width="21" style="4" customWidth="1"/>
    <col min="10500" max="10500" width="22.75" style="4" customWidth="1"/>
    <col min="10501" max="10752" width="11.25" style="4"/>
    <col min="10753" max="10753" width="39" style="4" customWidth="1"/>
    <col min="10754" max="10754" width="27.875" style="4" customWidth="1"/>
    <col min="10755" max="10755" width="21" style="4" customWidth="1"/>
    <col min="10756" max="10756" width="22.75" style="4" customWidth="1"/>
    <col min="10757" max="11008" width="11.25" style="4"/>
    <col min="11009" max="11009" width="39" style="4" customWidth="1"/>
    <col min="11010" max="11010" width="27.875" style="4" customWidth="1"/>
    <col min="11011" max="11011" width="21" style="4" customWidth="1"/>
    <col min="11012" max="11012" width="22.75" style="4" customWidth="1"/>
    <col min="11013" max="11264" width="11.25" style="4"/>
    <col min="11265" max="11265" width="39" style="4" customWidth="1"/>
    <col min="11266" max="11266" width="27.875" style="4" customWidth="1"/>
    <col min="11267" max="11267" width="21" style="4" customWidth="1"/>
    <col min="11268" max="11268" width="22.75" style="4" customWidth="1"/>
    <col min="11269" max="11520" width="11.25" style="4"/>
    <col min="11521" max="11521" width="39" style="4" customWidth="1"/>
    <col min="11522" max="11522" width="27.875" style="4" customWidth="1"/>
    <col min="11523" max="11523" width="21" style="4" customWidth="1"/>
    <col min="11524" max="11524" width="22.75" style="4" customWidth="1"/>
    <col min="11525" max="11776" width="11.25" style="4"/>
    <col min="11777" max="11777" width="39" style="4" customWidth="1"/>
    <col min="11778" max="11778" width="27.875" style="4" customWidth="1"/>
    <col min="11779" max="11779" width="21" style="4" customWidth="1"/>
    <col min="11780" max="11780" width="22.75" style="4" customWidth="1"/>
    <col min="11781" max="12032" width="11.25" style="4"/>
    <col min="12033" max="12033" width="39" style="4" customWidth="1"/>
    <col min="12034" max="12034" width="27.875" style="4" customWidth="1"/>
    <col min="12035" max="12035" width="21" style="4" customWidth="1"/>
    <col min="12036" max="12036" width="22.75" style="4" customWidth="1"/>
    <col min="12037" max="12288" width="11.25" style="4"/>
    <col min="12289" max="12289" width="39" style="4" customWidth="1"/>
    <col min="12290" max="12290" width="27.875" style="4" customWidth="1"/>
    <col min="12291" max="12291" width="21" style="4" customWidth="1"/>
    <col min="12292" max="12292" width="22.75" style="4" customWidth="1"/>
    <col min="12293" max="12544" width="11.25" style="4"/>
    <col min="12545" max="12545" width="39" style="4" customWidth="1"/>
    <col min="12546" max="12546" width="27.875" style="4" customWidth="1"/>
    <col min="12547" max="12547" width="21" style="4" customWidth="1"/>
    <col min="12548" max="12548" width="22.75" style="4" customWidth="1"/>
    <col min="12549" max="12800" width="11.25" style="4"/>
    <col min="12801" max="12801" width="39" style="4" customWidth="1"/>
    <col min="12802" max="12802" width="27.875" style="4" customWidth="1"/>
    <col min="12803" max="12803" width="21" style="4" customWidth="1"/>
    <col min="12804" max="12804" width="22.75" style="4" customWidth="1"/>
    <col min="12805" max="13056" width="11.25" style="4"/>
    <col min="13057" max="13057" width="39" style="4" customWidth="1"/>
    <col min="13058" max="13058" width="27.875" style="4" customWidth="1"/>
    <col min="13059" max="13059" width="21" style="4" customWidth="1"/>
    <col min="13060" max="13060" width="22.75" style="4" customWidth="1"/>
    <col min="13061" max="13312" width="11.25" style="4"/>
    <col min="13313" max="13313" width="39" style="4" customWidth="1"/>
    <col min="13314" max="13314" width="27.875" style="4" customWidth="1"/>
    <col min="13315" max="13315" width="21" style="4" customWidth="1"/>
    <col min="13316" max="13316" width="22.75" style="4" customWidth="1"/>
    <col min="13317" max="13568" width="11.25" style="4"/>
    <col min="13569" max="13569" width="39" style="4" customWidth="1"/>
    <col min="13570" max="13570" width="27.875" style="4" customWidth="1"/>
    <col min="13571" max="13571" width="21" style="4" customWidth="1"/>
    <col min="13572" max="13572" width="22.75" style="4" customWidth="1"/>
    <col min="13573" max="13824" width="11.25" style="4"/>
    <col min="13825" max="13825" width="39" style="4" customWidth="1"/>
    <col min="13826" max="13826" width="27.875" style="4" customWidth="1"/>
    <col min="13827" max="13827" width="21" style="4" customWidth="1"/>
    <col min="13828" max="13828" width="22.75" style="4" customWidth="1"/>
    <col min="13829" max="14080" width="11.25" style="4"/>
    <col min="14081" max="14081" width="39" style="4" customWidth="1"/>
    <col min="14082" max="14082" width="27.875" style="4" customWidth="1"/>
    <col min="14083" max="14083" width="21" style="4" customWidth="1"/>
    <col min="14084" max="14084" width="22.75" style="4" customWidth="1"/>
    <col min="14085" max="14336" width="11.25" style="4"/>
    <col min="14337" max="14337" width="39" style="4" customWidth="1"/>
    <col min="14338" max="14338" width="27.875" style="4" customWidth="1"/>
    <col min="14339" max="14339" width="21" style="4" customWidth="1"/>
    <col min="14340" max="14340" width="22.75" style="4" customWidth="1"/>
    <col min="14341" max="14592" width="11.25" style="4"/>
    <col min="14593" max="14593" width="39" style="4" customWidth="1"/>
    <col min="14594" max="14594" width="27.875" style="4" customWidth="1"/>
    <col min="14595" max="14595" width="21" style="4" customWidth="1"/>
    <col min="14596" max="14596" width="22.75" style="4" customWidth="1"/>
    <col min="14597" max="14848" width="11.25" style="4"/>
    <col min="14849" max="14849" width="39" style="4" customWidth="1"/>
    <col min="14850" max="14850" width="27.875" style="4" customWidth="1"/>
    <col min="14851" max="14851" width="21" style="4" customWidth="1"/>
    <col min="14852" max="14852" width="22.75" style="4" customWidth="1"/>
    <col min="14853" max="15104" width="11.25" style="4"/>
    <col min="15105" max="15105" width="39" style="4" customWidth="1"/>
    <col min="15106" max="15106" width="27.875" style="4" customWidth="1"/>
    <col min="15107" max="15107" width="21" style="4" customWidth="1"/>
    <col min="15108" max="15108" width="22.75" style="4" customWidth="1"/>
    <col min="15109" max="15360" width="11.25" style="4"/>
    <col min="15361" max="15361" width="39" style="4" customWidth="1"/>
    <col min="15362" max="15362" width="27.875" style="4" customWidth="1"/>
    <col min="15363" max="15363" width="21" style="4" customWidth="1"/>
    <col min="15364" max="15364" width="22.75" style="4" customWidth="1"/>
    <col min="15365" max="15616" width="11.25" style="4"/>
    <col min="15617" max="15617" width="39" style="4" customWidth="1"/>
    <col min="15618" max="15618" width="27.875" style="4" customWidth="1"/>
    <col min="15619" max="15619" width="21" style="4" customWidth="1"/>
    <col min="15620" max="15620" width="22.75" style="4" customWidth="1"/>
    <col min="15621" max="15872" width="11.25" style="4"/>
    <col min="15873" max="15873" width="39" style="4" customWidth="1"/>
    <col min="15874" max="15874" width="27.875" style="4" customWidth="1"/>
    <col min="15875" max="15875" width="21" style="4" customWidth="1"/>
    <col min="15876" max="15876" width="22.75" style="4" customWidth="1"/>
    <col min="15877" max="16128" width="11.25" style="4"/>
    <col min="16129" max="16129" width="39" style="4" customWidth="1"/>
    <col min="16130" max="16130" width="27.875" style="4" customWidth="1"/>
    <col min="16131" max="16131" width="21" style="4" customWidth="1"/>
    <col min="16132" max="16132" width="22.75" style="4" customWidth="1"/>
    <col min="16133" max="16384" width="11.25" style="4"/>
  </cols>
  <sheetData>
    <row r="1" spans="1:10" ht="27.6" customHeight="1">
      <c r="A1" s="915" t="s">
        <v>2349</v>
      </c>
      <c r="B1" s="915"/>
      <c r="C1" s="915"/>
      <c r="D1" s="915"/>
      <c r="E1" s="949"/>
      <c r="F1" s="949"/>
      <c r="G1" s="949"/>
      <c r="H1" s="949"/>
      <c r="I1" s="949"/>
      <c r="J1" s="949"/>
    </row>
    <row r="2" spans="1:10" s="906" customFormat="1" ht="15.75">
      <c r="A2" s="904" t="s">
        <v>2124</v>
      </c>
      <c r="B2" s="904" t="s">
        <v>2125</v>
      </c>
      <c r="C2" s="904" t="s">
        <v>2126</v>
      </c>
      <c r="D2" s="904" t="s">
        <v>2099</v>
      </c>
      <c r="E2" s="905"/>
    </row>
    <row r="3" spans="1:10">
      <c r="A3" s="916" t="s">
        <v>2127</v>
      </c>
      <c r="B3" s="916" t="s">
        <v>2128</v>
      </c>
      <c r="C3" s="916" t="s">
        <v>2129</v>
      </c>
      <c r="D3" s="916" t="s">
        <v>2107</v>
      </c>
    </row>
    <row r="4" spans="1:10">
      <c r="A4" s="916" t="s">
        <v>2130</v>
      </c>
      <c r="B4" s="916" t="s">
        <v>2131</v>
      </c>
      <c r="C4" s="916" t="s">
        <v>2132</v>
      </c>
      <c r="D4" s="916" t="s">
        <v>149</v>
      </c>
    </row>
    <row r="5" spans="1:10">
      <c r="A5" s="916" t="s">
        <v>2133</v>
      </c>
      <c r="B5" s="916" t="s">
        <v>2134</v>
      </c>
      <c r="C5" s="916" t="s">
        <v>2135</v>
      </c>
      <c r="D5" s="916" t="s">
        <v>2113</v>
      </c>
    </row>
    <row r="6" spans="1:10">
      <c r="A6" s="916" t="s">
        <v>2136</v>
      </c>
      <c r="B6" s="916" t="s">
        <v>2137</v>
      </c>
      <c r="C6" s="916" t="s">
        <v>2138</v>
      </c>
      <c r="D6" s="916" t="s">
        <v>2107</v>
      </c>
    </row>
    <row r="7" spans="1:10">
      <c r="A7" s="916" t="s">
        <v>2139</v>
      </c>
      <c r="B7" s="916" t="s">
        <v>2140</v>
      </c>
      <c r="C7" s="916" t="s">
        <v>2129</v>
      </c>
      <c r="D7" s="916" t="s">
        <v>2107</v>
      </c>
    </row>
    <row r="8" spans="1:10">
      <c r="A8" s="916" t="s">
        <v>2141</v>
      </c>
      <c r="B8" s="916" t="s">
        <v>2142</v>
      </c>
      <c r="C8" s="916" t="s">
        <v>2143</v>
      </c>
      <c r="D8" s="916" t="s">
        <v>2122</v>
      </c>
      <c r="E8" s="907"/>
    </row>
    <row r="9" spans="1:10">
      <c r="A9" s="916" t="s">
        <v>2144</v>
      </c>
      <c r="B9" s="916" t="s">
        <v>2145</v>
      </c>
      <c r="C9" s="916" t="s">
        <v>2129</v>
      </c>
      <c r="D9" s="916" t="s">
        <v>2107</v>
      </c>
    </row>
    <row r="10" spans="1:10">
      <c r="A10" s="916" t="s">
        <v>2146</v>
      </c>
      <c r="B10" s="916" t="s">
        <v>2147</v>
      </c>
      <c r="C10" s="916" t="s">
        <v>2129</v>
      </c>
      <c r="D10" s="916" t="s">
        <v>2107</v>
      </c>
    </row>
    <row r="11" spans="1:10">
      <c r="A11" s="916" t="s">
        <v>2148</v>
      </c>
      <c r="B11" s="916" t="s">
        <v>2149</v>
      </c>
      <c r="C11" s="916" t="s">
        <v>2132</v>
      </c>
      <c r="D11" s="916" t="s">
        <v>2109</v>
      </c>
    </row>
    <row r="12" spans="1:10">
      <c r="A12" s="916" t="s">
        <v>2150</v>
      </c>
      <c r="B12" s="916" t="s">
        <v>2151</v>
      </c>
      <c r="C12" s="916" t="s">
        <v>2129</v>
      </c>
      <c r="D12" s="916" t="s">
        <v>2107</v>
      </c>
    </row>
    <row r="13" spans="1:10">
      <c r="A13" s="916" t="s">
        <v>2152</v>
      </c>
      <c r="B13" s="916" t="s">
        <v>2153</v>
      </c>
      <c r="C13" s="916" t="s">
        <v>2129</v>
      </c>
      <c r="D13" s="916" t="s">
        <v>2107</v>
      </c>
    </row>
    <row r="14" spans="1:10">
      <c r="A14" s="916" t="s">
        <v>2154</v>
      </c>
      <c r="B14" s="916" t="s">
        <v>2155</v>
      </c>
      <c r="C14" s="916" t="s">
        <v>2135</v>
      </c>
      <c r="D14" s="916" t="s">
        <v>157</v>
      </c>
    </row>
    <row r="15" spans="1:10">
      <c r="A15" s="916" t="s">
        <v>2156</v>
      </c>
      <c r="B15" s="916" t="s">
        <v>2157</v>
      </c>
      <c r="C15" s="916" t="s">
        <v>2135</v>
      </c>
      <c r="D15" s="916" t="s">
        <v>2113</v>
      </c>
    </row>
    <row r="16" spans="1:10">
      <c r="A16" s="916" t="s">
        <v>2158</v>
      </c>
      <c r="B16" s="916" t="s">
        <v>2157</v>
      </c>
      <c r="C16" s="916" t="s">
        <v>2135</v>
      </c>
      <c r="D16" s="916" t="s">
        <v>2113</v>
      </c>
    </row>
    <row r="17" spans="1:5" ht="25.5">
      <c r="A17" s="917" t="s">
        <v>2159</v>
      </c>
      <c r="B17" s="918" t="s">
        <v>2160</v>
      </c>
      <c r="C17" s="918" t="s">
        <v>2129</v>
      </c>
      <c r="D17" s="918" t="s">
        <v>2107</v>
      </c>
    </row>
    <row r="18" spans="1:5">
      <c r="A18" s="916" t="s">
        <v>2161</v>
      </c>
      <c r="B18" s="916" t="s">
        <v>2162</v>
      </c>
      <c r="C18" s="916" t="s">
        <v>2163</v>
      </c>
      <c r="D18" s="916" t="s">
        <v>157</v>
      </c>
      <c r="E18" s="907"/>
    </row>
    <row r="19" spans="1:5" ht="27.75" customHeight="1">
      <c r="A19" s="916" t="s">
        <v>2164</v>
      </c>
      <c r="B19" s="916" t="s">
        <v>2165</v>
      </c>
      <c r="C19" s="916" t="s">
        <v>2166</v>
      </c>
      <c r="D19" s="916" t="s">
        <v>2119</v>
      </c>
    </row>
    <row r="20" spans="1:5">
      <c r="A20" s="916" t="s">
        <v>2167</v>
      </c>
      <c r="B20" s="916" t="s">
        <v>2168</v>
      </c>
      <c r="C20" s="916" t="s">
        <v>2169</v>
      </c>
      <c r="D20" s="916" t="s">
        <v>2113</v>
      </c>
    </row>
    <row r="21" spans="1:5">
      <c r="A21" s="916" t="s">
        <v>2170</v>
      </c>
      <c r="B21" s="916" t="s">
        <v>2171</v>
      </c>
      <c r="C21" s="916" t="s">
        <v>2169</v>
      </c>
      <c r="D21" s="916" t="s">
        <v>2113</v>
      </c>
    </row>
    <row r="22" spans="1:5">
      <c r="A22" s="916" t="s">
        <v>2172</v>
      </c>
      <c r="B22" s="916" t="s">
        <v>2173</v>
      </c>
      <c r="C22" s="916" t="s">
        <v>2174</v>
      </c>
      <c r="D22" s="916" t="s">
        <v>2119</v>
      </c>
      <c r="E22" s="907"/>
    </row>
    <row r="23" spans="1:5">
      <c r="A23" s="916" t="s">
        <v>2175</v>
      </c>
      <c r="B23" s="916" t="s">
        <v>2176</v>
      </c>
      <c r="C23" s="916" t="s">
        <v>2163</v>
      </c>
      <c r="D23" s="916" t="s">
        <v>153</v>
      </c>
    </row>
    <row r="24" spans="1:5" ht="25.5">
      <c r="A24" s="917" t="s">
        <v>2177</v>
      </c>
      <c r="B24" s="918" t="s">
        <v>2178</v>
      </c>
      <c r="C24" s="918" t="s">
        <v>2129</v>
      </c>
      <c r="D24" s="918" t="s">
        <v>2107</v>
      </c>
    </row>
    <row r="25" spans="1:5">
      <c r="A25" s="916" t="s">
        <v>2179</v>
      </c>
      <c r="B25" s="916" t="s">
        <v>2180</v>
      </c>
      <c r="C25" s="916" t="s">
        <v>2181</v>
      </c>
      <c r="D25" s="916" t="s">
        <v>2110</v>
      </c>
      <c r="E25" s="907"/>
    </row>
    <row r="26" spans="1:5">
      <c r="A26" s="916" t="s">
        <v>2182</v>
      </c>
      <c r="B26" s="916" t="s">
        <v>2183</v>
      </c>
      <c r="C26" s="916" t="s">
        <v>2129</v>
      </c>
      <c r="D26" s="916" t="s">
        <v>2107</v>
      </c>
    </row>
    <row r="27" spans="1:5">
      <c r="A27" s="916" t="s">
        <v>2184</v>
      </c>
      <c r="B27" s="916" t="s">
        <v>2185</v>
      </c>
      <c r="C27" s="916" t="s">
        <v>2135</v>
      </c>
      <c r="D27" s="916" t="s">
        <v>2113</v>
      </c>
    </row>
    <row r="28" spans="1:5">
      <c r="A28" s="916" t="s">
        <v>2186</v>
      </c>
      <c r="B28" s="916" t="s">
        <v>2185</v>
      </c>
      <c r="C28" s="916" t="s">
        <v>2135</v>
      </c>
      <c r="D28" s="916" t="s">
        <v>2113</v>
      </c>
    </row>
    <row r="29" spans="1:5">
      <c r="A29" s="916" t="s">
        <v>2187</v>
      </c>
      <c r="B29" s="916" t="s">
        <v>2188</v>
      </c>
      <c r="C29" s="916" t="s">
        <v>2189</v>
      </c>
      <c r="D29" s="916" t="s">
        <v>2122</v>
      </c>
    </row>
    <row r="30" spans="1:5">
      <c r="A30" s="916" t="s">
        <v>2190</v>
      </c>
      <c r="B30" s="916" t="s">
        <v>2185</v>
      </c>
      <c r="C30" s="916" t="s">
        <v>2135</v>
      </c>
      <c r="D30" s="916" t="s">
        <v>2113</v>
      </c>
    </row>
    <row r="31" spans="1:5">
      <c r="A31" s="916" t="s">
        <v>2191</v>
      </c>
      <c r="B31" s="916" t="s">
        <v>2192</v>
      </c>
      <c r="C31" s="916" t="s">
        <v>2169</v>
      </c>
      <c r="D31" s="916" t="s">
        <v>2113</v>
      </c>
    </row>
    <row r="32" spans="1:5">
      <c r="A32" s="916" t="s">
        <v>2193</v>
      </c>
      <c r="B32" s="916" t="s">
        <v>2194</v>
      </c>
      <c r="C32" s="916" t="s">
        <v>2129</v>
      </c>
      <c r="D32" s="916" t="s">
        <v>2107</v>
      </c>
    </row>
    <row r="33" spans="1:5">
      <c r="A33" s="916" t="s">
        <v>2195</v>
      </c>
      <c r="B33" s="916" t="s">
        <v>2196</v>
      </c>
      <c r="C33" s="916" t="s">
        <v>2181</v>
      </c>
      <c r="D33" s="916" t="s">
        <v>146</v>
      </c>
      <c r="E33" s="907"/>
    </row>
    <row r="34" spans="1:5">
      <c r="A34" s="916" t="s">
        <v>2197</v>
      </c>
      <c r="B34" s="916" t="s">
        <v>2198</v>
      </c>
      <c r="C34" s="916" t="s">
        <v>2129</v>
      </c>
      <c r="D34" s="916" t="s">
        <v>146</v>
      </c>
      <c r="E34" s="907"/>
    </row>
    <row r="35" spans="1:5">
      <c r="A35" s="916" t="s">
        <v>2199</v>
      </c>
      <c r="B35" s="916" t="s">
        <v>2200</v>
      </c>
      <c r="C35" s="916" t="s">
        <v>2201</v>
      </c>
      <c r="D35" s="916" t="s">
        <v>2202</v>
      </c>
      <c r="E35" s="907"/>
    </row>
    <row r="36" spans="1:5">
      <c r="A36" s="916" t="s">
        <v>2203</v>
      </c>
      <c r="B36" s="916" t="s">
        <v>2204</v>
      </c>
      <c r="C36" s="916" t="s">
        <v>2135</v>
      </c>
      <c r="D36" s="916" t="s">
        <v>2113</v>
      </c>
      <c r="E36" s="907"/>
    </row>
    <row r="37" spans="1:5">
      <c r="A37" s="916" t="s">
        <v>2205</v>
      </c>
      <c r="B37" s="916" t="s">
        <v>2206</v>
      </c>
      <c r="C37" s="916" t="s">
        <v>2129</v>
      </c>
      <c r="D37" s="916" t="s">
        <v>2107</v>
      </c>
      <c r="E37" s="907"/>
    </row>
    <row r="38" spans="1:5">
      <c r="A38" s="916" t="s">
        <v>2207</v>
      </c>
      <c r="B38" s="916" t="s">
        <v>2208</v>
      </c>
      <c r="C38" s="916" t="s">
        <v>2129</v>
      </c>
      <c r="D38" s="916" t="s">
        <v>2107</v>
      </c>
      <c r="E38" s="907"/>
    </row>
    <row r="39" spans="1:5">
      <c r="A39" s="916" t="s">
        <v>2209</v>
      </c>
      <c r="B39" s="916" t="s">
        <v>2210</v>
      </c>
      <c r="C39" s="916" t="s">
        <v>2181</v>
      </c>
      <c r="D39" s="916" t="s">
        <v>2110</v>
      </c>
      <c r="E39" s="907"/>
    </row>
    <row r="40" spans="1:5" ht="25.5">
      <c r="A40" s="917" t="s">
        <v>2211</v>
      </c>
      <c r="B40" s="918" t="s">
        <v>2212</v>
      </c>
      <c r="C40" s="918" t="s">
        <v>2135</v>
      </c>
      <c r="D40" s="918" t="s">
        <v>2113</v>
      </c>
      <c r="E40" s="907"/>
    </row>
    <row r="41" spans="1:5">
      <c r="A41" s="916" t="s">
        <v>2213</v>
      </c>
      <c r="B41" s="916" t="s">
        <v>2214</v>
      </c>
      <c r="C41" s="916" t="s">
        <v>2129</v>
      </c>
      <c r="D41" s="916" t="s">
        <v>2107</v>
      </c>
      <c r="E41" s="907"/>
    </row>
    <row r="42" spans="1:5">
      <c r="A42" s="916" t="s">
        <v>2215</v>
      </c>
      <c r="B42" s="916" t="s">
        <v>2216</v>
      </c>
      <c r="C42" s="916" t="s">
        <v>2174</v>
      </c>
      <c r="D42" s="916" t="s">
        <v>182</v>
      </c>
      <c r="E42" s="907"/>
    </row>
    <row r="43" spans="1:5">
      <c r="A43" s="919" t="s">
        <v>2217</v>
      </c>
      <c r="B43" s="920"/>
      <c r="C43" s="920"/>
      <c r="D43" s="920"/>
    </row>
    <row r="44" spans="1:5">
      <c r="A44" s="916" t="s">
        <v>2218</v>
      </c>
      <c r="B44" s="916" t="s">
        <v>2219</v>
      </c>
      <c r="C44" s="916" t="s">
        <v>2129</v>
      </c>
      <c r="D44" s="916" t="s">
        <v>2107</v>
      </c>
    </row>
    <row r="45" spans="1:5">
      <c r="A45" s="916" t="s">
        <v>2220</v>
      </c>
      <c r="B45" s="916" t="s">
        <v>2221</v>
      </c>
      <c r="C45" s="916" t="s">
        <v>2222</v>
      </c>
      <c r="D45" s="916" t="s">
        <v>2115</v>
      </c>
    </row>
    <row r="46" spans="1:5">
      <c r="A46" s="916" t="s">
        <v>2223</v>
      </c>
      <c r="B46" s="916" t="s">
        <v>2224</v>
      </c>
      <c r="C46" s="916" t="s">
        <v>2166</v>
      </c>
      <c r="D46" s="916" t="s">
        <v>2120</v>
      </c>
    </row>
    <row r="47" spans="1:5">
      <c r="A47" s="916" t="s">
        <v>2225</v>
      </c>
      <c r="B47" s="916" t="s">
        <v>2226</v>
      </c>
      <c r="C47" s="916" t="s">
        <v>2227</v>
      </c>
      <c r="D47" s="916" t="s">
        <v>183</v>
      </c>
    </row>
    <row r="48" spans="1:5">
      <c r="A48" s="916" t="s">
        <v>2228</v>
      </c>
      <c r="B48" s="916" t="s">
        <v>2229</v>
      </c>
      <c r="C48" s="916" t="s">
        <v>2135</v>
      </c>
      <c r="D48" s="916" t="s">
        <v>157</v>
      </c>
    </row>
    <row r="49" spans="1:4">
      <c r="A49" s="916" t="s">
        <v>2230</v>
      </c>
      <c r="B49" s="916" t="s">
        <v>2231</v>
      </c>
      <c r="C49" s="916" t="s">
        <v>2232</v>
      </c>
      <c r="D49" s="916" t="s">
        <v>2110</v>
      </c>
    </row>
    <row r="50" spans="1:4">
      <c r="A50" s="916" t="s">
        <v>2233</v>
      </c>
      <c r="B50" s="916" t="s">
        <v>2234</v>
      </c>
      <c r="C50" s="916" t="s">
        <v>2235</v>
      </c>
      <c r="D50" s="916" t="s">
        <v>182</v>
      </c>
    </row>
    <row r="51" spans="1:4">
      <c r="A51" s="916" t="s">
        <v>2236</v>
      </c>
      <c r="B51" s="916" t="s">
        <v>2237</v>
      </c>
      <c r="C51" s="916" t="s">
        <v>2135</v>
      </c>
      <c r="D51" s="916" t="s">
        <v>157</v>
      </c>
    </row>
    <row r="52" spans="1:4">
      <c r="A52" s="916" t="s">
        <v>2238</v>
      </c>
      <c r="B52" s="916" t="s">
        <v>2239</v>
      </c>
      <c r="C52" s="916" t="s">
        <v>2163</v>
      </c>
      <c r="D52" s="916" t="s">
        <v>154</v>
      </c>
    </row>
    <row r="53" spans="1:4">
      <c r="A53" s="916" t="s">
        <v>2240</v>
      </c>
      <c r="B53" s="916" t="s">
        <v>2241</v>
      </c>
      <c r="C53" s="916" t="s">
        <v>2129</v>
      </c>
      <c r="D53" s="916" t="s">
        <v>2107</v>
      </c>
    </row>
    <row r="54" spans="1:4">
      <c r="A54" s="916" t="s">
        <v>2242</v>
      </c>
      <c r="B54" s="916" t="s">
        <v>2243</v>
      </c>
      <c r="C54" s="916" t="s">
        <v>2129</v>
      </c>
      <c r="D54" s="916" t="s">
        <v>2107</v>
      </c>
    </row>
    <row r="55" spans="1:4">
      <c r="A55" s="916" t="s">
        <v>2244</v>
      </c>
      <c r="B55" s="916" t="s">
        <v>2245</v>
      </c>
      <c r="C55" s="916" t="s">
        <v>2129</v>
      </c>
      <c r="D55" s="916" t="s">
        <v>2107</v>
      </c>
    </row>
    <row r="56" spans="1:4">
      <c r="A56" s="916" t="s">
        <v>2246</v>
      </c>
      <c r="B56" s="916" t="s">
        <v>2247</v>
      </c>
      <c r="C56" s="916" t="s">
        <v>2129</v>
      </c>
      <c r="D56" s="916" t="s">
        <v>2107</v>
      </c>
    </row>
    <row r="57" spans="1:4">
      <c r="A57" s="916" t="s">
        <v>2248</v>
      </c>
      <c r="B57" s="916" t="s">
        <v>2249</v>
      </c>
      <c r="C57" s="916" t="s">
        <v>2129</v>
      </c>
      <c r="D57" s="916" t="s">
        <v>2107</v>
      </c>
    </row>
    <row r="58" spans="1:4">
      <c r="A58" s="916" t="s">
        <v>2250</v>
      </c>
      <c r="B58" s="916"/>
      <c r="C58" s="916"/>
      <c r="D58" s="916"/>
    </row>
    <row r="59" spans="1:4">
      <c r="A59" s="916" t="s">
        <v>2251</v>
      </c>
      <c r="B59" s="916" t="s">
        <v>2252</v>
      </c>
      <c r="C59" s="916" t="s">
        <v>2129</v>
      </c>
      <c r="D59" s="916" t="s">
        <v>2107</v>
      </c>
    </row>
    <row r="60" spans="1:4">
      <c r="A60" s="916" t="s">
        <v>2253</v>
      </c>
      <c r="B60" s="916" t="s">
        <v>2147</v>
      </c>
      <c r="C60" s="916" t="s">
        <v>2129</v>
      </c>
      <c r="D60" s="916" t="s">
        <v>2107</v>
      </c>
    </row>
    <row r="61" spans="1:4">
      <c r="A61" s="916" t="s">
        <v>2254</v>
      </c>
      <c r="B61" s="916" t="s">
        <v>2255</v>
      </c>
      <c r="C61" s="916" t="s">
        <v>2129</v>
      </c>
      <c r="D61" s="916" t="s">
        <v>2107</v>
      </c>
    </row>
    <row r="62" spans="1:4">
      <c r="A62" s="916" t="s">
        <v>2256</v>
      </c>
      <c r="B62" s="916" t="s">
        <v>2257</v>
      </c>
      <c r="C62" s="916" t="s">
        <v>2222</v>
      </c>
      <c r="D62" s="916" t="s">
        <v>2115</v>
      </c>
    </row>
    <row r="63" spans="1:4">
      <c r="A63" s="916" t="s">
        <v>2144</v>
      </c>
      <c r="B63" s="916" t="s">
        <v>2145</v>
      </c>
      <c r="C63" s="916" t="s">
        <v>2129</v>
      </c>
      <c r="D63" s="916" t="s">
        <v>2107</v>
      </c>
    </row>
    <row r="64" spans="1:4">
      <c r="A64" s="916" t="s">
        <v>2258</v>
      </c>
      <c r="B64" s="916" t="s">
        <v>2188</v>
      </c>
      <c r="C64" s="916" t="s">
        <v>2189</v>
      </c>
      <c r="D64" s="916" t="s">
        <v>2122</v>
      </c>
    </row>
    <row r="65" spans="1:4">
      <c r="A65" s="916" t="s">
        <v>2259</v>
      </c>
      <c r="B65" s="916" t="s">
        <v>2260</v>
      </c>
      <c r="C65" s="916" t="s">
        <v>2129</v>
      </c>
      <c r="D65" s="916" t="s">
        <v>2107</v>
      </c>
    </row>
    <row r="66" spans="1:4">
      <c r="A66" s="916" t="s">
        <v>2261</v>
      </c>
      <c r="B66" s="916" t="s">
        <v>2262</v>
      </c>
      <c r="C66" s="916" t="s">
        <v>2129</v>
      </c>
      <c r="D66" s="916" t="s">
        <v>2107</v>
      </c>
    </row>
    <row r="67" spans="1:4">
      <c r="A67" s="916" t="s">
        <v>2263</v>
      </c>
      <c r="B67" s="916" t="s">
        <v>2264</v>
      </c>
      <c r="C67" s="916" t="s">
        <v>2129</v>
      </c>
      <c r="D67" s="916" t="s">
        <v>2107</v>
      </c>
    </row>
    <row r="68" spans="1:4">
      <c r="A68" s="916" t="s">
        <v>2265</v>
      </c>
      <c r="B68" s="916" t="s">
        <v>2266</v>
      </c>
      <c r="C68" s="916" t="s">
        <v>2129</v>
      </c>
      <c r="D68" s="916" t="s">
        <v>2107</v>
      </c>
    </row>
    <row r="69" spans="1:4">
      <c r="A69" s="916" t="s">
        <v>2267</v>
      </c>
      <c r="B69" s="916" t="s">
        <v>2237</v>
      </c>
      <c r="C69" s="916" t="s">
        <v>2135</v>
      </c>
      <c r="D69" s="916" t="s">
        <v>157</v>
      </c>
    </row>
    <row r="70" spans="1:4">
      <c r="A70" s="916" t="s">
        <v>2268</v>
      </c>
      <c r="B70" s="916"/>
      <c r="C70" s="916"/>
      <c r="D70" s="916"/>
    </row>
    <row r="71" spans="1:4">
      <c r="A71" s="916" t="s">
        <v>2269</v>
      </c>
      <c r="B71" s="916" t="s">
        <v>2270</v>
      </c>
      <c r="C71" s="916" t="s">
        <v>2132</v>
      </c>
      <c r="D71" s="916" t="s">
        <v>2109</v>
      </c>
    </row>
    <row r="72" spans="1:4">
      <c r="A72" s="916" t="s">
        <v>2271</v>
      </c>
      <c r="B72" s="916" t="s">
        <v>2272</v>
      </c>
      <c r="C72" s="916" t="s">
        <v>2129</v>
      </c>
      <c r="D72" s="916" t="s">
        <v>2107</v>
      </c>
    </row>
    <row r="73" spans="1:4">
      <c r="A73" s="916" t="s">
        <v>2273</v>
      </c>
      <c r="B73" s="916" t="s">
        <v>2131</v>
      </c>
      <c r="C73" s="916" t="s">
        <v>2132</v>
      </c>
      <c r="D73" s="916" t="s">
        <v>149</v>
      </c>
    </row>
    <row r="74" spans="1:4">
      <c r="A74" s="916" t="s">
        <v>2274</v>
      </c>
      <c r="B74" s="916" t="s">
        <v>2128</v>
      </c>
      <c r="C74" s="916" t="s">
        <v>2129</v>
      </c>
      <c r="D74" s="916" t="s">
        <v>2107</v>
      </c>
    </row>
    <row r="75" spans="1:4">
      <c r="A75" s="916" t="s">
        <v>2275</v>
      </c>
      <c r="B75" s="916" t="s">
        <v>2276</v>
      </c>
      <c r="C75" s="916" t="s">
        <v>2129</v>
      </c>
      <c r="D75" s="916" t="s">
        <v>2107</v>
      </c>
    </row>
    <row r="76" spans="1:4">
      <c r="A76" s="916" t="s">
        <v>2277</v>
      </c>
      <c r="B76" s="916" t="s">
        <v>2278</v>
      </c>
      <c r="C76" s="916" t="s">
        <v>2166</v>
      </c>
      <c r="D76" s="916" t="s">
        <v>2119</v>
      </c>
    </row>
    <row r="77" spans="1:4">
      <c r="A77" s="916" t="s">
        <v>2279</v>
      </c>
      <c r="B77" s="916" t="s">
        <v>2280</v>
      </c>
      <c r="C77" s="916" t="s">
        <v>2132</v>
      </c>
      <c r="D77" s="916" t="s">
        <v>149</v>
      </c>
    </row>
    <row r="78" spans="1:4">
      <c r="A78" s="45" t="s">
        <v>2281</v>
      </c>
    </row>
  </sheetData>
  <pageMargins left="0.78740157499999996" right="0.78740157499999996" top="0.984251969" bottom="0.984251969" header="0.4921259845" footer="0.4921259845"/>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RowHeight="12.75"/>
  <cols>
    <col min="1" max="1" width="10.25" style="33" customWidth="1"/>
    <col min="2" max="256" width="11.25" style="4"/>
    <col min="257" max="257" width="10.25" style="4" customWidth="1"/>
    <col min="258" max="512" width="11.25" style="4"/>
    <col min="513" max="513" width="10.25" style="4" customWidth="1"/>
    <col min="514" max="768" width="11.25" style="4"/>
    <col min="769" max="769" width="10.25" style="4" customWidth="1"/>
    <col min="770" max="1024" width="11.25" style="4"/>
    <col min="1025" max="1025" width="10.25" style="4" customWidth="1"/>
    <col min="1026" max="1280" width="11.25" style="4"/>
    <col min="1281" max="1281" width="10.25" style="4" customWidth="1"/>
    <col min="1282" max="1536" width="11.25" style="4"/>
    <col min="1537" max="1537" width="10.25" style="4" customWidth="1"/>
    <col min="1538" max="1792" width="11.25" style="4"/>
    <col min="1793" max="1793" width="10.25" style="4" customWidth="1"/>
    <col min="1794" max="2048" width="11.25" style="4"/>
    <col min="2049" max="2049" width="10.25" style="4" customWidth="1"/>
    <col min="2050" max="2304" width="11.25" style="4"/>
    <col min="2305" max="2305" width="10.25" style="4" customWidth="1"/>
    <col min="2306" max="2560" width="11.25" style="4"/>
    <col min="2561" max="2561" width="10.25" style="4" customWidth="1"/>
    <col min="2562" max="2816" width="11.25" style="4"/>
    <col min="2817" max="2817" width="10.25" style="4" customWidth="1"/>
    <col min="2818" max="3072" width="11.25" style="4"/>
    <col min="3073" max="3073" width="10.25" style="4" customWidth="1"/>
    <col min="3074" max="3328" width="11.25" style="4"/>
    <col min="3329" max="3329" width="10.25" style="4" customWidth="1"/>
    <col min="3330" max="3584" width="11.25" style="4"/>
    <col min="3585" max="3585" width="10.25" style="4" customWidth="1"/>
    <col min="3586" max="3840" width="11.25" style="4"/>
    <col min="3841" max="3841" width="10.25" style="4" customWidth="1"/>
    <col min="3842" max="4096" width="11.25" style="4"/>
    <col min="4097" max="4097" width="10.25" style="4" customWidth="1"/>
    <col min="4098" max="4352" width="11.25" style="4"/>
    <col min="4353" max="4353" width="10.25" style="4" customWidth="1"/>
    <col min="4354" max="4608" width="11.25" style="4"/>
    <col min="4609" max="4609" width="10.25" style="4" customWidth="1"/>
    <col min="4610" max="4864" width="11.25" style="4"/>
    <col min="4865" max="4865" width="10.25" style="4" customWidth="1"/>
    <col min="4866" max="5120" width="11.25" style="4"/>
    <col min="5121" max="5121" width="10.25" style="4" customWidth="1"/>
    <col min="5122" max="5376" width="11.25" style="4"/>
    <col min="5377" max="5377" width="10.25" style="4" customWidth="1"/>
    <col min="5378" max="5632" width="11.25" style="4"/>
    <col min="5633" max="5633" width="10.25" style="4" customWidth="1"/>
    <col min="5634" max="5888" width="11.25" style="4"/>
    <col min="5889" max="5889" width="10.25" style="4" customWidth="1"/>
    <col min="5890" max="6144" width="11.25" style="4"/>
    <col min="6145" max="6145" width="10.25" style="4" customWidth="1"/>
    <col min="6146" max="6400" width="11.25" style="4"/>
    <col min="6401" max="6401" width="10.25" style="4" customWidth="1"/>
    <col min="6402" max="6656" width="11.25" style="4"/>
    <col min="6657" max="6657" width="10.25" style="4" customWidth="1"/>
    <col min="6658" max="6912" width="11.25" style="4"/>
    <col min="6913" max="6913" width="10.25" style="4" customWidth="1"/>
    <col min="6914" max="7168" width="11.25" style="4"/>
    <col min="7169" max="7169" width="10.25" style="4" customWidth="1"/>
    <col min="7170" max="7424" width="11.25" style="4"/>
    <col min="7425" max="7425" width="10.25" style="4" customWidth="1"/>
    <col min="7426" max="7680" width="11.25" style="4"/>
    <col min="7681" max="7681" width="10.25" style="4" customWidth="1"/>
    <col min="7682" max="7936" width="11.25" style="4"/>
    <col min="7937" max="7937" width="10.25" style="4" customWidth="1"/>
    <col min="7938" max="8192" width="11.25" style="4"/>
    <col min="8193" max="8193" width="10.25" style="4" customWidth="1"/>
    <col min="8194" max="8448" width="11.25" style="4"/>
    <col min="8449" max="8449" width="10.25" style="4" customWidth="1"/>
    <col min="8450" max="8704" width="11.25" style="4"/>
    <col min="8705" max="8705" width="10.25" style="4" customWidth="1"/>
    <col min="8706" max="8960" width="11.25" style="4"/>
    <col min="8961" max="8961" width="10.25" style="4" customWidth="1"/>
    <col min="8962" max="9216" width="11.25" style="4"/>
    <col min="9217" max="9217" width="10.25" style="4" customWidth="1"/>
    <col min="9218" max="9472" width="11.25" style="4"/>
    <col min="9473" max="9473" width="10.25" style="4" customWidth="1"/>
    <col min="9474" max="9728" width="11.25" style="4"/>
    <col min="9729" max="9729" width="10.25" style="4" customWidth="1"/>
    <col min="9730" max="9984" width="11.25" style="4"/>
    <col min="9985" max="9985" width="10.25" style="4" customWidth="1"/>
    <col min="9986" max="10240" width="11.25" style="4"/>
    <col min="10241" max="10241" width="10.25" style="4" customWidth="1"/>
    <col min="10242" max="10496" width="11.25" style="4"/>
    <col min="10497" max="10497" width="10.25" style="4" customWidth="1"/>
    <col min="10498" max="10752" width="11.25" style="4"/>
    <col min="10753" max="10753" width="10.25" style="4" customWidth="1"/>
    <col min="10754" max="11008" width="11.25" style="4"/>
    <col min="11009" max="11009" width="10.25" style="4" customWidth="1"/>
    <col min="11010" max="11264" width="11.25" style="4"/>
    <col min="11265" max="11265" width="10.25" style="4" customWidth="1"/>
    <col min="11266" max="11520" width="11.25" style="4"/>
    <col min="11521" max="11521" width="10.25" style="4" customWidth="1"/>
    <col min="11522" max="11776" width="11.25" style="4"/>
    <col min="11777" max="11777" width="10.25" style="4" customWidth="1"/>
    <col min="11778" max="12032" width="11.25" style="4"/>
    <col min="12033" max="12033" width="10.25" style="4" customWidth="1"/>
    <col min="12034" max="12288" width="11.25" style="4"/>
    <col min="12289" max="12289" width="10.25" style="4" customWidth="1"/>
    <col min="12290" max="12544" width="11.25" style="4"/>
    <col min="12545" max="12545" width="10.25" style="4" customWidth="1"/>
    <col min="12546" max="12800" width="11.25" style="4"/>
    <col min="12801" max="12801" width="10.25" style="4" customWidth="1"/>
    <col min="12802" max="13056" width="11.25" style="4"/>
    <col min="13057" max="13057" width="10.25" style="4" customWidth="1"/>
    <col min="13058" max="13312" width="11.25" style="4"/>
    <col min="13313" max="13313" width="10.25" style="4" customWidth="1"/>
    <col min="13314" max="13568" width="11.25" style="4"/>
    <col min="13569" max="13569" width="10.25" style="4" customWidth="1"/>
    <col min="13570" max="13824" width="11.25" style="4"/>
    <col min="13825" max="13825" width="10.25" style="4" customWidth="1"/>
    <col min="13826" max="14080" width="11.25" style="4"/>
    <col min="14081" max="14081" width="10.25" style="4" customWidth="1"/>
    <col min="14082" max="14336" width="11.25" style="4"/>
    <col min="14337" max="14337" width="10.25" style="4" customWidth="1"/>
    <col min="14338" max="14592" width="11.25" style="4"/>
    <col min="14593" max="14593" width="10.25" style="4" customWidth="1"/>
    <col min="14594" max="14848" width="11.25" style="4"/>
    <col min="14849" max="14849" width="10.25" style="4" customWidth="1"/>
    <col min="14850" max="15104" width="11.25" style="4"/>
    <col min="15105" max="15105" width="10.25" style="4" customWidth="1"/>
    <col min="15106" max="15360" width="11.25" style="4"/>
    <col min="15361" max="15361" width="10.25" style="4" customWidth="1"/>
    <col min="15362" max="15616" width="11.25" style="4"/>
    <col min="15617" max="15617" width="10.25" style="4" customWidth="1"/>
    <col min="15618" max="15872" width="11.25" style="4"/>
    <col min="15873" max="15873" width="10.25" style="4" customWidth="1"/>
    <col min="15874" max="16128" width="11.25" style="4"/>
    <col min="16129" max="16129" width="10.25" style="4" customWidth="1"/>
    <col min="16130" max="16384" width="11.25" style="4"/>
  </cols>
  <sheetData>
    <row r="1" spans="1:10" ht="27.6" customHeight="1">
      <c r="A1" s="19" t="s">
        <v>253</v>
      </c>
    </row>
    <row r="2" spans="1:10" ht="25.5">
      <c r="A2" s="35" t="s">
        <v>219</v>
      </c>
      <c r="B2" s="999" t="s">
        <v>254</v>
      </c>
      <c r="C2" s="1006"/>
      <c r="D2" s="1006"/>
      <c r="E2" s="999" t="s">
        <v>255</v>
      </c>
      <c r="F2" s="1006"/>
      <c r="G2" s="1006" t="s">
        <v>255</v>
      </c>
      <c r="H2" s="36" t="s">
        <v>256</v>
      </c>
      <c r="I2" s="36" t="s">
        <v>256</v>
      </c>
      <c r="J2" s="36" t="s">
        <v>256</v>
      </c>
    </row>
    <row r="3" spans="1:10">
      <c r="A3" s="90" t="s">
        <v>257</v>
      </c>
      <c r="B3" s="37" t="s">
        <v>21</v>
      </c>
      <c r="C3" s="37" t="s">
        <v>22</v>
      </c>
      <c r="D3" s="38" t="s">
        <v>258</v>
      </c>
      <c r="E3" s="37" t="s">
        <v>21</v>
      </c>
      <c r="F3" s="37" t="s">
        <v>22</v>
      </c>
      <c r="G3" s="37" t="s">
        <v>258</v>
      </c>
      <c r="H3" s="37" t="s">
        <v>21</v>
      </c>
      <c r="I3" s="37" t="s">
        <v>22</v>
      </c>
      <c r="J3" s="37" t="s">
        <v>258</v>
      </c>
    </row>
    <row r="4" spans="1:10">
      <c r="A4" s="146">
        <v>2000</v>
      </c>
      <c r="B4" s="39">
        <v>2317</v>
      </c>
      <c r="C4" s="39">
        <v>2936</v>
      </c>
      <c r="D4" s="40">
        <v>5253</v>
      </c>
      <c r="E4" s="39">
        <v>1496</v>
      </c>
      <c r="F4" s="39">
        <v>1870</v>
      </c>
      <c r="G4" s="40">
        <v>3366</v>
      </c>
      <c r="H4" s="41">
        <v>821</v>
      </c>
      <c r="I4" s="41">
        <v>1066</v>
      </c>
      <c r="J4" s="41">
        <v>1887</v>
      </c>
    </row>
    <row r="5" spans="1:10">
      <c r="A5" s="146">
        <v>2001</v>
      </c>
      <c r="B5" s="39">
        <v>2514</v>
      </c>
      <c r="C5" s="39">
        <v>3096</v>
      </c>
      <c r="D5" s="40">
        <v>5610</v>
      </c>
      <c r="E5" s="39">
        <v>1539</v>
      </c>
      <c r="F5" s="39">
        <v>1998</v>
      </c>
      <c r="G5" s="40">
        <v>3537</v>
      </c>
      <c r="H5" s="41">
        <v>975</v>
      </c>
      <c r="I5" s="41">
        <v>1098</v>
      </c>
      <c r="J5" s="41">
        <v>2073</v>
      </c>
    </row>
    <row r="6" spans="1:10">
      <c r="A6" s="146">
        <v>2002</v>
      </c>
      <c r="B6" s="39">
        <v>2367</v>
      </c>
      <c r="C6" s="39">
        <v>3118</v>
      </c>
      <c r="D6" s="40">
        <v>5485</v>
      </c>
      <c r="E6" s="39">
        <v>1539</v>
      </c>
      <c r="F6" s="39">
        <v>2140</v>
      </c>
      <c r="G6" s="40">
        <v>3679</v>
      </c>
      <c r="H6" s="41">
        <v>828</v>
      </c>
      <c r="I6" s="41">
        <v>978</v>
      </c>
      <c r="J6" s="41">
        <v>1806</v>
      </c>
    </row>
    <row r="7" spans="1:10">
      <c r="A7" s="146">
        <v>2003</v>
      </c>
      <c r="B7" s="39">
        <v>3532</v>
      </c>
      <c r="C7" s="39">
        <v>5489</v>
      </c>
      <c r="D7" s="40">
        <v>9021</v>
      </c>
      <c r="E7" s="39">
        <v>2181</v>
      </c>
      <c r="F7" s="39">
        <v>3472</v>
      </c>
      <c r="G7" s="40">
        <v>5653</v>
      </c>
      <c r="H7" s="41">
        <v>1351</v>
      </c>
      <c r="I7" s="41">
        <v>2017</v>
      </c>
      <c r="J7" s="41">
        <v>3368</v>
      </c>
    </row>
    <row r="8" spans="1:10">
      <c r="A8" s="146">
        <v>2004</v>
      </c>
      <c r="B8" s="39">
        <v>3386</v>
      </c>
      <c r="C8" s="39">
        <v>5459</v>
      </c>
      <c r="D8" s="40">
        <v>8845</v>
      </c>
      <c r="E8" s="39">
        <v>2209</v>
      </c>
      <c r="F8" s="39">
        <v>3489</v>
      </c>
      <c r="G8" s="40">
        <v>5698</v>
      </c>
      <c r="H8" s="41">
        <v>1177</v>
      </c>
      <c r="I8" s="41">
        <v>1970</v>
      </c>
      <c r="J8" s="41">
        <v>3147</v>
      </c>
    </row>
    <row r="9" spans="1:10">
      <c r="A9" s="146">
        <v>2005</v>
      </c>
      <c r="B9" s="39">
        <v>3361</v>
      </c>
      <c r="C9" s="39">
        <v>5188</v>
      </c>
      <c r="D9" s="40">
        <v>8549</v>
      </c>
      <c r="E9" s="39">
        <v>2099</v>
      </c>
      <c r="F9" s="39">
        <v>3508</v>
      </c>
      <c r="G9" s="40">
        <v>5607</v>
      </c>
      <c r="H9" s="41">
        <v>1262</v>
      </c>
      <c r="I9" s="41">
        <v>1680</v>
      </c>
      <c r="J9" s="41">
        <v>2942</v>
      </c>
    </row>
    <row r="10" spans="1:10">
      <c r="A10" s="146">
        <v>2006</v>
      </c>
      <c r="B10" s="39">
        <v>3600</v>
      </c>
      <c r="C10" s="39">
        <v>5687</v>
      </c>
      <c r="D10" s="40">
        <v>9287</v>
      </c>
      <c r="E10" s="39">
        <v>2402</v>
      </c>
      <c r="F10" s="39">
        <v>3967</v>
      </c>
      <c r="G10" s="40">
        <v>6369</v>
      </c>
      <c r="H10" s="41">
        <v>1198</v>
      </c>
      <c r="I10" s="41">
        <v>1720</v>
      </c>
      <c r="J10" s="41">
        <v>2918</v>
      </c>
    </row>
    <row r="11" spans="1:10">
      <c r="A11" s="146">
        <v>2007</v>
      </c>
      <c r="B11" s="39">
        <v>3292</v>
      </c>
      <c r="C11" s="39">
        <v>5329</v>
      </c>
      <c r="D11" s="40">
        <v>8621</v>
      </c>
      <c r="E11" s="39">
        <v>2223</v>
      </c>
      <c r="F11" s="39">
        <v>3636</v>
      </c>
      <c r="G11" s="40">
        <v>5859</v>
      </c>
      <c r="H11" s="41">
        <v>1069</v>
      </c>
      <c r="I11" s="41">
        <v>1693</v>
      </c>
      <c r="J11" s="41">
        <v>2762</v>
      </c>
    </row>
    <row r="12" spans="1:10">
      <c r="A12" s="146">
        <v>2008</v>
      </c>
      <c r="B12" s="39">
        <v>3408</v>
      </c>
      <c r="C12" s="39">
        <v>5098</v>
      </c>
      <c r="D12" s="40">
        <v>8506</v>
      </c>
      <c r="E12" s="39">
        <v>2542</v>
      </c>
      <c r="F12" s="39">
        <v>4132</v>
      </c>
      <c r="G12" s="40">
        <v>6674</v>
      </c>
      <c r="H12" s="41">
        <v>866</v>
      </c>
      <c r="I12" s="41">
        <v>966</v>
      </c>
      <c r="J12" s="41">
        <v>1832</v>
      </c>
    </row>
    <row r="13" spans="1:10">
      <c r="A13" s="146">
        <v>2009</v>
      </c>
      <c r="B13" s="39">
        <v>3512</v>
      </c>
      <c r="C13" s="39">
        <v>5415</v>
      </c>
      <c r="D13" s="40">
        <v>8927</v>
      </c>
      <c r="E13" s="39">
        <v>2358</v>
      </c>
      <c r="F13" s="39">
        <v>3630</v>
      </c>
      <c r="G13" s="40">
        <v>5988</v>
      </c>
      <c r="H13" s="41">
        <v>1154</v>
      </c>
      <c r="I13" s="41">
        <v>1785</v>
      </c>
      <c r="J13" s="41">
        <v>2939</v>
      </c>
    </row>
    <row r="14" spans="1:10">
      <c r="A14" s="146">
        <v>2010</v>
      </c>
      <c r="B14" s="39">
        <v>3464</v>
      </c>
      <c r="C14" s="39">
        <v>5350</v>
      </c>
      <c r="D14" s="40">
        <v>8814</v>
      </c>
      <c r="E14" s="39">
        <v>2249</v>
      </c>
      <c r="F14" s="39">
        <v>3593</v>
      </c>
      <c r="G14" s="40">
        <v>5842</v>
      </c>
      <c r="H14" s="41">
        <v>1215</v>
      </c>
      <c r="I14" s="41">
        <v>1757</v>
      </c>
      <c r="J14" s="41">
        <v>2972</v>
      </c>
    </row>
    <row r="15" spans="1:10">
      <c r="A15" s="146">
        <v>2011</v>
      </c>
      <c r="B15" s="39">
        <v>3946</v>
      </c>
      <c r="C15" s="39">
        <v>6053</v>
      </c>
      <c r="D15" s="40">
        <v>9999</v>
      </c>
      <c r="E15" s="39">
        <v>2695</v>
      </c>
      <c r="F15" s="39">
        <v>3974</v>
      </c>
      <c r="G15" s="40">
        <v>6669</v>
      </c>
      <c r="H15" s="41">
        <v>1251</v>
      </c>
      <c r="I15" s="41">
        <v>2079</v>
      </c>
      <c r="J15" s="41">
        <v>3330</v>
      </c>
    </row>
    <row r="16" spans="1:10">
      <c r="A16" s="146">
        <v>2012</v>
      </c>
      <c r="B16" s="39">
        <v>3574</v>
      </c>
      <c r="C16" s="39">
        <v>5461</v>
      </c>
      <c r="D16" s="40">
        <v>9035</v>
      </c>
      <c r="E16" s="39">
        <v>2247</v>
      </c>
      <c r="F16" s="39">
        <v>3488</v>
      </c>
      <c r="G16" s="40">
        <v>5735</v>
      </c>
      <c r="H16" s="41">
        <v>1327</v>
      </c>
      <c r="I16" s="41">
        <v>1973</v>
      </c>
      <c r="J16" s="41">
        <v>3300</v>
      </c>
    </row>
    <row r="17" spans="1:1">
      <c r="A17" s="42" t="s">
        <v>252</v>
      </c>
    </row>
    <row r="18" spans="1:1">
      <c r="A18" s="4"/>
    </row>
  </sheetData>
  <customSheetViews>
    <customSheetView guid="{9CA68ABA-C7BA-4E64-96EE-1D97745C1F44}">
      <selection activeCell="C26" sqref="C26"/>
      <pageMargins left="0.78740157499999996" right="0.78740157499999996" top="0.984251969" bottom="0.984251969" header="0.4921259845" footer="0.4921259845"/>
      <pageSetup paperSize="9" orientation="landscape" r:id="rId1"/>
      <headerFooter alignWithMargins="0"/>
    </customSheetView>
  </customSheetViews>
  <mergeCells count="2">
    <mergeCell ref="B2:D2"/>
    <mergeCell ref="E2:G2"/>
  </mergeCells>
  <pageMargins left="0.78740157499999996" right="0.78740157499999996" top="0.984251969" bottom="0.984251969" header="0.4921259845" footer="0.4921259845"/>
  <pageSetup paperSize="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RowHeight="12.75"/>
  <cols>
    <col min="1" max="1" width="22.875" style="115" customWidth="1"/>
    <col min="2" max="256" width="11.25" style="115"/>
    <col min="257" max="257" width="22.875" style="115" customWidth="1"/>
    <col min="258" max="512" width="11.25" style="115"/>
    <col min="513" max="513" width="22.875" style="115" customWidth="1"/>
    <col min="514" max="768" width="11.25" style="115"/>
    <col min="769" max="769" width="22.875" style="115" customWidth="1"/>
    <col min="770" max="1024" width="11.25" style="115"/>
    <col min="1025" max="1025" width="22.875" style="115" customWidth="1"/>
    <col min="1026" max="1280" width="11.25" style="115"/>
    <col min="1281" max="1281" width="22.875" style="115" customWidth="1"/>
    <col min="1282" max="1536" width="11.25" style="115"/>
    <col min="1537" max="1537" width="22.875" style="115" customWidth="1"/>
    <col min="1538" max="1792" width="11.25" style="115"/>
    <col min="1793" max="1793" width="22.875" style="115" customWidth="1"/>
    <col min="1794" max="2048" width="11.25" style="115"/>
    <col min="2049" max="2049" width="22.875" style="115" customWidth="1"/>
    <col min="2050" max="2304" width="11.25" style="115"/>
    <col min="2305" max="2305" width="22.875" style="115" customWidth="1"/>
    <col min="2306" max="2560" width="11.25" style="115"/>
    <col min="2561" max="2561" width="22.875" style="115" customWidth="1"/>
    <col min="2562" max="2816" width="11.25" style="115"/>
    <col min="2817" max="2817" width="22.875" style="115" customWidth="1"/>
    <col min="2818" max="3072" width="11.25" style="115"/>
    <col min="3073" max="3073" width="22.875" style="115" customWidth="1"/>
    <col min="3074" max="3328" width="11.25" style="115"/>
    <col min="3329" max="3329" width="22.875" style="115" customWidth="1"/>
    <col min="3330" max="3584" width="11.25" style="115"/>
    <col min="3585" max="3585" width="22.875" style="115" customWidth="1"/>
    <col min="3586" max="3840" width="11.25" style="115"/>
    <col min="3841" max="3841" width="22.875" style="115" customWidth="1"/>
    <col min="3842" max="4096" width="11.25" style="115"/>
    <col min="4097" max="4097" width="22.875" style="115" customWidth="1"/>
    <col min="4098" max="4352" width="11.25" style="115"/>
    <col min="4353" max="4353" width="22.875" style="115" customWidth="1"/>
    <col min="4354" max="4608" width="11.25" style="115"/>
    <col min="4609" max="4609" width="22.875" style="115" customWidth="1"/>
    <col min="4610" max="4864" width="11.25" style="115"/>
    <col min="4865" max="4865" width="22.875" style="115" customWidth="1"/>
    <col min="4866" max="5120" width="11.25" style="115"/>
    <col min="5121" max="5121" width="22.875" style="115" customWidth="1"/>
    <col min="5122" max="5376" width="11.25" style="115"/>
    <col min="5377" max="5377" width="22.875" style="115" customWidth="1"/>
    <col min="5378" max="5632" width="11.25" style="115"/>
    <col min="5633" max="5633" width="22.875" style="115" customWidth="1"/>
    <col min="5634" max="5888" width="11.25" style="115"/>
    <col min="5889" max="5889" width="22.875" style="115" customWidth="1"/>
    <col min="5890" max="6144" width="11.25" style="115"/>
    <col min="6145" max="6145" width="22.875" style="115" customWidth="1"/>
    <col min="6146" max="6400" width="11.25" style="115"/>
    <col min="6401" max="6401" width="22.875" style="115" customWidth="1"/>
    <col min="6402" max="6656" width="11.25" style="115"/>
    <col min="6657" max="6657" width="22.875" style="115" customWidth="1"/>
    <col min="6658" max="6912" width="11.25" style="115"/>
    <col min="6913" max="6913" width="22.875" style="115" customWidth="1"/>
    <col min="6914" max="7168" width="11.25" style="115"/>
    <col min="7169" max="7169" width="22.875" style="115" customWidth="1"/>
    <col min="7170" max="7424" width="11.25" style="115"/>
    <col min="7425" max="7425" width="22.875" style="115" customWidth="1"/>
    <col min="7426" max="7680" width="11.25" style="115"/>
    <col min="7681" max="7681" width="22.875" style="115" customWidth="1"/>
    <col min="7682" max="7936" width="11.25" style="115"/>
    <col min="7937" max="7937" width="22.875" style="115" customWidth="1"/>
    <col min="7938" max="8192" width="11.25" style="115"/>
    <col min="8193" max="8193" width="22.875" style="115" customWidth="1"/>
    <col min="8194" max="8448" width="11.25" style="115"/>
    <col min="8449" max="8449" width="22.875" style="115" customWidth="1"/>
    <col min="8450" max="8704" width="11.25" style="115"/>
    <col min="8705" max="8705" width="22.875" style="115" customWidth="1"/>
    <col min="8706" max="8960" width="11.25" style="115"/>
    <col min="8961" max="8961" width="22.875" style="115" customWidth="1"/>
    <col min="8962" max="9216" width="11.25" style="115"/>
    <col min="9217" max="9217" width="22.875" style="115" customWidth="1"/>
    <col min="9218" max="9472" width="11.25" style="115"/>
    <col min="9473" max="9473" width="22.875" style="115" customWidth="1"/>
    <col min="9474" max="9728" width="11.25" style="115"/>
    <col min="9729" max="9729" width="22.875" style="115" customWidth="1"/>
    <col min="9730" max="9984" width="11.25" style="115"/>
    <col min="9985" max="9985" width="22.875" style="115" customWidth="1"/>
    <col min="9986" max="10240" width="11.25" style="115"/>
    <col min="10241" max="10241" width="22.875" style="115" customWidth="1"/>
    <col min="10242" max="10496" width="11.25" style="115"/>
    <col min="10497" max="10497" width="22.875" style="115" customWidth="1"/>
    <col min="10498" max="10752" width="11.25" style="115"/>
    <col min="10753" max="10753" width="22.875" style="115" customWidth="1"/>
    <col min="10754" max="11008" width="11.25" style="115"/>
    <col min="11009" max="11009" width="22.875" style="115" customWidth="1"/>
    <col min="11010" max="11264" width="11.25" style="115"/>
    <col min="11265" max="11265" width="22.875" style="115" customWidth="1"/>
    <col min="11266" max="11520" width="11.25" style="115"/>
    <col min="11521" max="11521" width="22.875" style="115" customWidth="1"/>
    <col min="11522" max="11776" width="11.25" style="115"/>
    <col min="11777" max="11777" width="22.875" style="115" customWidth="1"/>
    <col min="11778" max="12032" width="11.25" style="115"/>
    <col min="12033" max="12033" width="22.875" style="115" customWidth="1"/>
    <col min="12034" max="12288" width="11.25" style="115"/>
    <col min="12289" max="12289" width="22.875" style="115" customWidth="1"/>
    <col min="12290" max="12544" width="11.25" style="115"/>
    <col min="12545" max="12545" width="22.875" style="115" customWidth="1"/>
    <col min="12546" max="12800" width="11.25" style="115"/>
    <col min="12801" max="12801" width="22.875" style="115" customWidth="1"/>
    <col min="12802" max="13056" width="11.25" style="115"/>
    <col min="13057" max="13057" width="22.875" style="115" customWidth="1"/>
    <col min="13058" max="13312" width="11.25" style="115"/>
    <col min="13313" max="13313" width="22.875" style="115" customWidth="1"/>
    <col min="13314" max="13568" width="11.25" style="115"/>
    <col min="13569" max="13569" width="22.875" style="115" customWidth="1"/>
    <col min="13570" max="13824" width="11.25" style="115"/>
    <col min="13825" max="13825" width="22.875" style="115" customWidth="1"/>
    <col min="13826" max="14080" width="11.25" style="115"/>
    <col min="14081" max="14081" width="22.875" style="115" customWidth="1"/>
    <col min="14082" max="14336" width="11.25" style="115"/>
    <col min="14337" max="14337" width="22.875" style="115" customWidth="1"/>
    <col min="14338" max="14592" width="11.25" style="115"/>
    <col min="14593" max="14593" width="22.875" style="115" customWidth="1"/>
    <col min="14594" max="14848" width="11.25" style="115"/>
    <col min="14849" max="14849" width="22.875" style="115" customWidth="1"/>
    <col min="14850" max="15104" width="11.25" style="115"/>
    <col min="15105" max="15105" width="22.875" style="115" customWidth="1"/>
    <col min="15106" max="15360" width="11.25" style="115"/>
    <col min="15361" max="15361" width="22.875" style="115" customWidth="1"/>
    <col min="15362" max="15616" width="11.25" style="115"/>
    <col min="15617" max="15617" width="22.875" style="115" customWidth="1"/>
    <col min="15618" max="15872" width="11.25" style="115"/>
    <col min="15873" max="15873" width="22.875" style="115" customWidth="1"/>
    <col min="15874" max="16128" width="11.25" style="115"/>
    <col min="16129" max="16129" width="22.875" style="115" customWidth="1"/>
    <col min="16130" max="16384" width="11.25" style="115"/>
  </cols>
  <sheetData>
    <row r="1" spans="1:10" ht="27.6" customHeight="1">
      <c r="A1" s="951" t="s">
        <v>280</v>
      </c>
    </row>
    <row r="2" spans="1:10" ht="25.5">
      <c r="A2" s="132" t="s">
        <v>281</v>
      </c>
      <c r="B2" s="1007" t="s">
        <v>282</v>
      </c>
      <c r="C2" s="1007"/>
      <c r="D2" s="1007" t="s">
        <v>283</v>
      </c>
      <c r="E2" s="1007"/>
      <c r="F2" s="1007" t="s">
        <v>284</v>
      </c>
      <c r="G2" s="1007"/>
      <c r="H2" s="1007" t="s">
        <v>285</v>
      </c>
      <c r="I2" s="1007"/>
      <c r="J2" s="124" t="s">
        <v>17</v>
      </c>
    </row>
    <row r="3" spans="1:10">
      <c r="A3" s="117" t="s">
        <v>286</v>
      </c>
      <c r="B3" s="126" t="s">
        <v>24</v>
      </c>
      <c r="C3" s="126" t="s">
        <v>7</v>
      </c>
      <c r="D3" s="126" t="s">
        <v>24</v>
      </c>
      <c r="E3" s="126" t="s">
        <v>7</v>
      </c>
      <c r="F3" s="126" t="s">
        <v>24</v>
      </c>
      <c r="G3" s="126" t="s">
        <v>7</v>
      </c>
      <c r="H3" s="126" t="s">
        <v>24</v>
      </c>
      <c r="I3" s="126" t="s">
        <v>7</v>
      </c>
      <c r="J3" s="126" t="s">
        <v>24</v>
      </c>
    </row>
    <row r="4" spans="1:10">
      <c r="A4" s="117" t="s">
        <v>287</v>
      </c>
      <c r="B4" s="134">
        <v>200</v>
      </c>
      <c r="C4" s="135">
        <f>B4/J4</f>
        <v>9.1407678244972576E-2</v>
      </c>
      <c r="D4" s="134">
        <v>239</v>
      </c>
      <c r="E4" s="135">
        <f>D4/J4</f>
        <v>0.10923217550274222</v>
      </c>
      <c r="F4" s="134">
        <v>26</v>
      </c>
      <c r="G4" s="135">
        <f>F4/J4</f>
        <v>1.1882998171846435E-2</v>
      </c>
      <c r="H4" s="118">
        <v>1723</v>
      </c>
      <c r="I4" s="135">
        <f>H4/J4</f>
        <v>0.78747714808043878</v>
      </c>
      <c r="J4" s="120">
        <f>SUM(B4,D4,F4,H4)</f>
        <v>2188</v>
      </c>
    </row>
    <row r="5" spans="1:10">
      <c r="A5" s="117" t="s">
        <v>288</v>
      </c>
      <c r="B5" s="134">
        <v>373</v>
      </c>
      <c r="C5" s="135">
        <f t="shared" ref="C5:C28" si="0">B5/J5</f>
        <v>8.6222838650023115E-2</v>
      </c>
      <c r="D5" s="134">
        <v>491</v>
      </c>
      <c r="E5" s="135">
        <f t="shared" ref="E5:E28" si="1">D5/J5</f>
        <v>0.11349976883957466</v>
      </c>
      <c r="F5" s="134">
        <v>21</v>
      </c>
      <c r="G5" s="135">
        <f t="shared" ref="G5:G28" si="2">F5/J5</f>
        <v>4.8543689320388345E-3</v>
      </c>
      <c r="H5" s="118">
        <v>3441</v>
      </c>
      <c r="I5" s="135">
        <f t="shared" ref="I5:I28" si="3">H5/J5</f>
        <v>0.79542302357836336</v>
      </c>
      <c r="J5" s="120">
        <f t="shared" ref="J5:J27" si="4">SUM(B5,D5,F5,H5)</f>
        <v>4326</v>
      </c>
    </row>
    <row r="6" spans="1:10">
      <c r="A6" s="117" t="s">
        <v>9</v>
      </c>
      <c r="B6" s="134">
        <v>525</v>
      </c>
      <c r="C6" s="135">
        <f t="shared" si="0"/>
        <v>9.0846167156947571E-2</v>
      </c>
      <c r="D6" s="134">
        <v>716</v>
      </c>
      <c r="E6" s="135">
        <f t="shared" si="1"/>
        <v>0.12389686797023707</v>
      </c>
      <c r="F6" s="134">
        <v>47</v>
      </c>
      <c r="G6" s="135">
        <f t="shared" si="2"/>
        <v>8.1328949645267344E-3</v>
      </c>
      <c r="H6" s="118">
        <v>4491</v>
      </c>
      <c r="I6" s="135">
        <f t="shared" si="3"/>
        <v>0.77712406990828864</v>
      </c>
      <c r="J6" s="120">
        <f t="shared" si="4"/>
        <v>5779</v>
      </c>
    </row>
    <row r="7" spans="1:10">
      <c r="A7" s="117" t="s">
        <v>10</v>
      </c>
      <c r="B7" s="134">
        <v>698</v>
      </c>
      <c r="C7" s="135">
        <f t="shared" si="0"/>
        <v>9.5108325384929832E-2</v>
      </c>
      <c r="D7" s="134">
        <v>896</v>
      </c>
      <c r="E7" s="135">
        <f t="shared" si="1"/>
        <v>0.12208747785801881</v>
      </c>
      <c r="F7" s="134">
        <v>67</v>
      </c>
      <c r="G7" s="135">
        <f t="shared" si="2"/>
        <v>9.1293091701866742E-3</v>
      </c>
      <c r="H7" s="118">
        <v>5678</v>
      </c>
      <c r="I7" s="135">
        <f t="shared" si="3"/>
        <v>0.77367488758686465</v>
      </c>
      <c r="J7" s="120">
        <f t="shared" si="4"/>
        <v>7339</v>
      </c>
    </row>
    <row r="8" spans="1:10">
      <c r="A8" s="117" t="s">
        <v>235</v>
      </c>
      <c r="B8" s="118">
        <v>1037</v>
      </c>
      <c r="C8" s="135">
        <f t="shared" si="0"/>
        <v>0.11478857648882002</v>
      </c>
      <c r="D8" s="134">
        <v>892</v>
      </c>
      <c r="E8" s="135">
        <f t="shared" si="1"/>
        <v>9.8738100509187507E-2</v>
      </c>
      <c r="F8" s="134">
        <v>119</v>
      </c>
      <c r="G8" s="135">
        <f t="shared" si="2"/>
        <v>1.3172459597077706E-2</v>
      </c>
      <c r="H8" s="118">
        <v>6986</v>
      </c>
      <c r="I8" s="135">
        <f t="shared" si="3"/>
        <v>0.77330086340491477</v>
      </c>
      <c r="J8" s="120">
        <f t="shared" si="4"/>
        <v>9034</v>
      </c>
    </row>
    <row r="9" spans="1:10">
      <c r="A9" s="117" t="s">
        <v>236</v>
      </c>
      <c r="B9" s="134">
        <v>750</v>
      </c>
      <c r="C9" s="135">
        <f t="shared" si="0"/>
        <v>0.13525698827772767</v>
      </c>
      <c r="D9" s="134">
        <v>496</v>
      </c>
      <c r="E9" s="135">
        <f t="shared" si="1"/>
        <v>8.9449954914337243E-2</v>
      </c>
      <c r="F9" s="134">
        <v>107</v>
      </c>
      <c r="G9" s="135">
        <f t="shared" si="2"/>
        <v>1.9296663660955816E-2</v>
      </c>
      <c r="H9" s="118">
        <v>4192</v>
      </c>
      <c r="I9" s="135">
        <f t="shared" si="3"/>
        <v>0.75599639314697931</v>
      </c>
      <c r="J9" s="120">
        <f t="shared" si="4"/>
        <v>5545</v>
      </c>
    </row>
    <row r="10" spans="1:10">
      <c r="A10" s="117" t="s">
        <v>237</v>
      </c>
      <c r="B10" s="134">
        <v>719</v>
      </c>
      <c r="C10" s="135">
        <f t="shared" si="0"/>
        <v>0.14892294946147472</v>
      </c>
      <c r="D10" s="134">
        <v>400</v>
      </c>
      <c r="E10" s="135">
        <f t="shared" si="1"/>
        <v>8.2850041425020712E-2</v>
      </c>
      <c r="F10" s="134">
        <v>126</v>
      </c>
      <c r="G10" s="135">
        <f t="shared" si="2"/>
        <v>2.6097763048881523E-2</v>
      </c>
      <c r="H10" s="118">
        <v>3583</v>
      </c>
      <c r="I10" s="135">
        <f t="shared" si="3"/>
        <v>0.74212924606462305</v>
      </c>
      <c r="J10" s="120">
        <f t="shared" si="4"/>
        <v>4828</v>
      </c>
    </row>
    <row r="11" spans="1:10">
      <c r="A11" s="117" t="s">
        <v>289</v>
      </c>
      <c r="B11" s="134">
        <v>563</v>
      </c>
      <c r="C11" s="135">
        <f t="shared" si="0"/>
        <v>0.15496834571979082</v>
      </c>
      <c r="D11" s="134">
        <v>298</v>
      </c>
      <c r="E11" s="135">
        <f t="shared" si="1"/>
        <v>8.202587393338838E-2</v>
      </c>
      <c r="F11" s="134">
        <v>92</v>
      </c>
      <c r="G11" s="135">
        <f t="shared" si="2"/>
        <v>2.5323424167354804E-2</v>
      </c>
      <c r="H11" s="118">
        <v>2680</v>
      </c>
      <c r="I11" s="135">
        <f t="shared" si="3"/>
        <v>0.73768235617946598</v>
      </c>
      <c r="J11" s="120">
        <f t="shared" si="4"/>
        <v>3633</v>
      </c>
    </row>
    <row r="12" spans="1:10">
      <c r="A12" s="117" t="s">
        <v>290</v>
      </c>
      <c r="B12" s="118">
        <v>2924</v>
      </c>
      <c r="C12" s="135">
        <f t="shared" si="0"/>
        <v>0.15536663124335812</v>
      </c>
      <c r="D12" s="118">
        <v>1160</v>
      </c>
      <c r="E12" s="135">
        <f t="shared" si="1"/>
        <v>6.1636556854410204E-2</v>
      </c>
      <c r="F12" s="134">
        <v>700</v>
      </c>
      <c r="G12" s="135">
        <f t="shared" si="2"/>
        <v>3.7194473963868227E-2</v>
      </c>
      <c r="H12" s="118">
        <v>14036</v>
      </c>
      <c r="I12" s="135">
        <f t="shared" si="3"/>
        <v>0.74580233793836348</v>
      </c>
      <c r="J12" s="120">
        <f t="shared" si="4"/>
        <v>18820</v>
      </c>
    </row>
    <row r="13" spans="1:10">
      <c r="A13" s="117" t="s">
        <v>239</v>
      </c>
      <c r="B13" s="118">
        <v>4047</v>
      </c>
      <c r="C13" s="135">
        <f t="shared" si="0"/>
        <v>0.189289055191768</v>
      </c>
      <c r="D13" s="118">
        <v>1371</v>
      </c>
      <c r="E13" s="135">
        <f t="shared" si="1"/>
        <v>6.4125350795135636E-2</v>
      </c>
      <c r="F13" s="118">
        <v>1171</v>
      </c>
      <c r="G13" s="135">
        <f t="shared" si="2"/>
        <v>5.4770813844714689E-2</v>
      </c>
      <c r="H13" s="118">
        <v>14791</v>
      </c>
      <c r="I13" s="135">
        <f t="shared" si="3"/>
        <v>0.69181478016838172</v>
      </c>
      <c r="J13" s="120">
        <f t="shared" si="4"/>
        <v>21380</v>
      </c>
    </row>
    <row r="14" spans="1:10">
      <c r="A14" s="117" t="s">
        <v>240</v>
      </c>
      <c r="B14" s="118">
        <v>3665</v>
      </c>
      <c r="C14" s="135">
        <f t="shared" si="0"/>
        <v>0.21639015173879672</v>
      </c>
      <c r="D14" s="118">
        <v>1163</v>
      </c>
      <c r="E14" s="135">
        <f t="shared" si="1"/>
        <v>6.8666233689555406E-2</v>
      </c>
      <c r="F14" s="118">
        <v>1057</v>
      </c>
      <c r="G14" s="135">
        <f t="shared" si="2"/>
        <v>6.2407746354135915E-2</v>
      </c>
      <c r="H14" s="118">
        <v>11052</v>
      </c>
      <c r="I14" s="135">
        <f t="shared" si="3"/>
        <v>0.65253586821751197</v>
      </c>
      <c r="J14" s="120">
        <f t="shared" si="4"/>
        <v>16937</v>
      </c>
    </row>
    <row r="15" spans="1:10">
      <c r="A15" s="117" t="s">
        <v>241</v>
      </c>
      <c r="B15" s="118">
        <v>3230</v>
      </c>
      <c r="C15" s="135">
        <f t="shared" si="0"/>
        <v>0.23857005687273802</v>
      </c>
      <c r="D15" s="118">
        <v>1161</v>
      </c>
      <c r="E15" s="135">
        <f t="shared" si="1"/>
        <v>8.5752271216485709E-2</v>
      </c>
      <c r="F15" s="134">
        <v>903</v>
      </c>
      <c r="G15" s="135">
        <f t="shared" si="2"/>
        <v>6.6696210946155549E-2</v>
      </c>
      <c r="H15" s="118">
        <v>8245</v>
      </c>
      <c r="I15" s="135">
        <f t="shared" si="3"/>
        <v>0.60898146096462069</v>
      </c>
      <c r="J15" s="120">
        <f t="shared" si="4"/>
        <v>13539</v>
      </c>
    </row>
    <row r="16" spans="1:10">
      <c r="A16" s="117" t="s">
        <v>242</v>
      </c>
      <c r="B16" s="118">
        <v>2656</v>
      </c>
      <c r="C16" s="135">
        <f t="shared" si="0"/>
        <v>0.18385712307905303</v>
      </c>
      <c r="D16" s="118">
        <v>1263</v>
      </c>
      <c r="E16" s="135">
        <f t="shared" si="1"/>
        <v>8.7429046102727392E-2</v>
      </c>
      <c r="F16" s="134">
        <v>732</v>
      </c>
      <c r="G16" s="135">
        <f t="shared" si="2"/>
        <v>5.0671466149799255E-2</v>
      </c>
      <c r="H16" s="118">
        <v>9795</v>
      </c>
      <c r="I16" s="135">
        <f t="shared" si="3"/>
        <v>0.67804236466842027</v>
      </c>
      <c r="J16" s="120">
        <f t="shared" si="4"/>
        <v>14446</v>
      </c>
    </row>
    <row r="17" spans="1:10">
      <c r="A17" s="117" t="s">
        <v>243</v>
      </c>
      <c r="B17" s="118">
        <v>2047</v>
      </c>
      <c r="C17" s="135">
        <f t="shared" si="0"/>
        <v>0.12782565255401523</v>
      </c>
      <c r="D17" s="118">
        <v>1278</v>
      </c>
      <c r="E17" s="135">
        <f t="shared" si="1"/>
        <v>7.9805170475833645E-2</v>
      </c>
      <c r="F17" s="134">
        <v>767</v>
      </c>
      <c r="G17" s="135">
        <f t="shared" si="2"/>
        <v>4.7895591357562134E-2</v>
      </c>
      <c r="H17" s="118">
        <v>11922</v>
      </c>
      <c r="I17" s="135">
        <f t="shared" si="3"/>
        <v>0.74447358561258903</v>
      </c>
      <c r="J17" s="120">
        <f t="shared" si="4"/>
        <v>16014</v>
      </c>
    </row>
    <row r="18" spans="1:10">
      <c r="A18" s="117" t="s">
        <v>244</v>
      </c>
      <c r="B18" s="118">
        <v>1576</v>
      </c>
      <c r="C18" s="135">
        <f t="shared" si="0"/>
        <v>0.1085922965617033</v>
      </c>
      <c r="D18" s="118">
        <v>1008</v>
      </c>
      <c r="E18" s="135">
        <f t="shared" si="1"/>
        <v>6.9454971404947288E-2</v>
      </c>
      <c r="F18" s="118">
        <v>1123</v>
      </c>
      <c r="G18" s="135">
        <f t="shared" si="2"/>
        <v>7.7378901674360914E-2</v>
      </c>
      <c r="H18" s="118">
        <v>10806</v>
      </c>
      <c r="I18" s="135">
        <f t="shared" si="3"/>
        <v>0.7445738303589885</v>
      </c>
      <c r="J18" s="120">
        <f t="shared" si="4"/>
        <v>14513</v>
      </c>
    </row>
    <row r="19" spans="1:10">
      <c r="A19" s="117" t="s">
        <v>245</v>
      </c>
      <c r="B19" s="118">
        <v>1239</v>
      </c>
      <c r="C19" s="135">
        <f t="shared" si="0"/>
        <v>0.10034013605442177</v>
      </c>
      <c r="D19" s="134">
        <v>799</v>
      </c>
      <c r="E19" s="135">
        <f t="shared" si="1"/>
        <v>6.4706835114998376E-2</v>
      </c>
      <c r="F19" s="118">
        <v>1136</v>
      </c>
      <c r="G19" s="135">
        <f t="shared" si="2"/>
        <v>9.1998704243602208E-2</v>
      </c>
      <c r="H19" s="118">
        <v>9174</v>
      </c>
      <c r="I19" s="135">
        <f t="shared" si="3"/>
        <v>0.74295432458697763</v>
      </c>
      <c r="J19" s="120">
        <f t="shared" si="4"/>
        <v>12348</v>
      </c>
    </row>
    <row r="20" spans="1:10">
      <c r="A20" s="117" t="s">
        <v>246</v>
      </c>
      <c r="B20" s="118">
        <v>1141</v>
      </c>
      <c r="C20" s="135">
        <f t="shared" si="0"/>
        <v>0.10868736902267098</v>
      </c>
      <c r="D20" s="134">
        <v>702</v>
      </c>
      <c r="E20" s="135">
        <f t="shared" si="1"/>
        <v>6.6869879977138502E-2</v>
      </c>
      <c r="F20" s="134">
        <v>865</v>
      </c>
      <c r="G20" s="135">
        <f t="shared" si="2"/>
        <v>8.2396646980377214E-2</v>
      </c>
      <c r="H20" s="118">
        <v>7790</v>
      </c>
      <c r="I20" s="135">
        <f t="shared" si="3"/>
        <v>0.7420461040198133</v>
      </c>
      <c r="J20" s="120">
        <f t="shared" si="4"/>
        <v>10498</v>
      </c>
    </row>
    <row r="21" spans="1:10">
      <c r="A21" s="117" t="s">
        <v>247</v>
      </c>
      <c r="B21" s="134">
        <v>836</v>
      </c>
      <c r="C21" s="135">
        <f t="shared" si="0"/>
        <v>0.1004566210045662</v>
      </c>
      <c r="D21" s="134">
        <v>659</v>
      </c>
      <c r="E21" s="135">
        <f t="shared" si="1"/>
        <v>7.9187695265561159E-2</v>
      </c>
      <c r="F21" s="134">
        <v>826</v>
      </c>
      <c r="G21" s="135">
        <f t="shared" si="2"/>
        <v>9.9254986782023547E-2</v>
      </c>
      <c r="H21" s="118">
        <v>6001</v>
      </c>
      <c r="I21" s="135">
        <f t="shared" si="3"/>
        <v>0.72110069694784906</v>
      </c>
      <c r="J21" s="120">
        <f t="shared" si="4"/>
        <v>8322</v>
      </c>
    </row>
    <row r="22" spans="1:10">
      <c r="A22" s="117" t="s">
        <v>248</v>
      </c>
      <c r="B22" s="134">
        <v>589</v>
      </c>
      <c r="C22" s="135">
        <f t="shared" si="0"/>
        <v>6.2268738767311552E-2</v>
      </c>
      <c r="D22" s="134">
        <v>782</v>
      </c>
      <c r="E22" s="135">
        <f t="shared" si="1"/>
        <v>8.2672586954223484E-2</v>
      </c>
      <c r="F22" s="118">
        <v>1274</v>
      </c>
      <c r="G22" s="135">
        <f t="shared" si="2"/>
        <v>0.13468654191775029</v>
      </c>
      <c r="H22" s="118">
        <v>6814</v>
      </c>
      <c r="I22" s="135">
        <f t="shared" si="3"/>
        <v>0.72037213236071462</v>
      </c>
      <c r="J22" s="120">
        <f t="shared" si="4"/>
        <v>9459</v>
      </c>
    </row>
    <row r="23" spans="1:10">
      <c r="A23" s="117" t="s">
        <v>249</v>
      </c>
      <c r="B23" s="134">
        <v>376</v>
      </c>
      <c r="C23" s="135">
        <f t="shared" si="0"/>
        <v>5.2646317558106975E-2</v>
      </c>
      <c r="D23" s="134">
        <v>561</v>
      </c>
      <c r="E23" s="135">
        <f t="shared" si="1"/>
        <v>7.8549425931111735E-2</v>
      </c>
      <c r="F23" s="134">
        <v>914</v>
      </c>
      <c r="G23" s="135">
        <f t="shared" si="2"/>
        <v>0.12797535704284513</v>
      </c>
      <c r="H23" s="118">
        <v>5291</v>
      </c>
      <c r="I23" s="135">
        <f t="shared" si="3"/>
        <v>0.74082889946793617</v>
      </c>
      <c r="J23" s="120">
        <f t="shared" si="4"/>
        <v>7142</v>
      </c>
    </row>
    <row r="24" spans="1:10">
      <c r="A24" s="117" t="s">
        <v>250</v>
      </c>
      <c r="B24" s="134">
        <v>185</v>
      </c>
      <c r="C24" s="135">
        <f t="shared" si="0"/>
        <v>3.710389089450461E-2</v>
      </c>
      <c r="D24" s="134">
        <v>342</v>
      </c>
      <c r="E24" s="135">
        <f t="shared" si="1"/>
        <v>6.8592057761732855E-2</v>
      </c>
      <c r="F24" s="134">
        <v>644</v>
      </c>
      <c r="G24" s="135">
        <f t="shared" si="2"/>
        <v>0.1291616526273566</v>
      </c>
      <c r="H24" s="118">
        <v>3815</v>
      </c>
      <c r="I24" s="135">
        <f t="shared" si="3"/>
        <v>0.76514239871640599</v>
      </c>
      <c r="J24" s="120">
        <f t="shared" si="4"/>
        <v>4986</v>
      </c>
    </row>
    <row r="25" spans="1:10">
      <c r="A25" s="117" t="s">
        <v>291</v>
      </c>
      <c r="B25" s="134">
        <v>97</v>
      </c>
      <c r="C25" s="135">
        <f t="shared" si="0"/>
        <v>2.8404099560761346E-2</v>
      </c>
      <c r="D25" s="134">
        <v>327</v>
      </c>
      <c r="E25" s="135">
        <f t="shared" si="1"/>
        <v>9.5754026354319177E-2</v>
      </c>
      <c r="F25" s="134">
        <v>368</v>
      </c>
      <c r="G25" s="135">
        <f t="shared" si="2"/>
        <v>0.10775988286969253</v>
      </c>
      <c r="H25" s="118">
        <v>2623</v>
      </c>
      <c r="I25" s="135">
        <f t="shared" si="3"/>
        <v>0.76808199121522691</v>
      </c>
      <c r="J25" s="120">
        <f t="shared" si="4"/>
        <v>3415</v>
      </c>
    </row>
    <row r="26" spans="1:10">
      <c r="A26" s="117" t="s">
        <v>292</v>
      </c>
      <c r="B26" s="134">
        <v>33</v>
      </c>
      <c r="C26" s="135">
        <f t="shared" si="0"/>
        <v>2.0307692307692308E-2</v>
      </c>
      <c r="D26" s="134">
        <v>133</v>
      </c>
      <c r="E26" s="135">
        <f t="shared" si="1"/>
        <v>8.1846153846153846E-2</v>
      </c>
      <c r="F26" s="134">
        <v>152</v>
      </c>
      <c r="G26" s="135">
        <f t="shared" si="2"/>
        <v>9.3538461538461543E-2</v>
      </c>
      <c r="H26" s="118">
        <v>1307</v>
      </c>
      <c r="I26" s="135">
        <f t="shared" si="3"/>
        <v>0.80430769230769228</v>
      </c>
      <c r="J26" s="120">
        <f t="shared" si="4"/>
        <v>1625</v>
      </c>
    </row>
    <row r="27" spans="1:10">
      <c r="A27" s="117" t="s">
        <v>293</v>
      </c>
      <c r="B27" s="134">
        <v>4</v>
      </c>
      <c r="C27" s="135">
        <f t="shared" si="0"/>
        <v>1.5625E-2</v>
      </c>
      <c r="D27" s="134">
        <v>21</v>
      </c>
      <c r="E27" s="135">
        <f t="shared" si="1"/>
        <v>8.203125E-2</v>
      </c>
      <c r="F27" s="134">
        <v>29</v>
      </c>
      <c r="G27" s="135">
        <f t="shared" si="2"/>
        <v>0.11328125</v>
      </c>
      <c r="H27" s="134">
        <v>202</v>
      </c>
      <c r="I27" s="135">
        <f t="shared" si="3"/>
        <v>0.7890625</v>
      </c>
      <c r="J27" s="120">
        <f t="shared" si="4"/>
        <v>256</v>
      </c>
    </row>
    <row r="28" spans="1:10">
      <c r="A28" s="117" t="s">
        <v>17</v>
      </c>
      <c r="B28" s="134">
        <f>SUM(B4:B27)</f>
        <v>29510</v>
      </c>
      <c r="C28" s="135">
        <f t="shared" si="0"/>
        <v>0.13638548425859168</v>
      </c>
      <c r="D28" s="134">
        <f t="shared" ref="D28:H28" si="5">SUM(D4:D27)</f>
        <v>17158</v>
      </c>
      <c r="E28" s="135">
        <f t="shared" si="1"/>
        <v>7.9298615347642029E-2</v>
      </c>
      <c r="F28" s="134">
        <f t="shared" si="5"/>
        <v>13266</v>
      </c>
      <c r="G28" s="135">
        <f t="shared" si="2"/>
        <v>6.1311075370195776E-2</v>
      </c>
      <c r="H28" s="134">
        <f t="shared" si="5"/>
        <v>156438</v>
      </c>
      <c r="I28" s="135">
        <f t="shared" si="3"/>
        <v>0.72300482502357055</v>
      </c>
      <c r="J28" s="120">
        <f>SUM(J4:J27)</f>
        <v>216372</v>
      </c>
    </row>
    <row r="29" spans="1:10">
      <c r="A29" s="122" t="s">
        <v>230</v>
      </c>
    </row>
  </sheetData>
  <customSheetViews>
    <customSheetView guid="{9CA68ABA-C7BA-4E64-96EE-1D97745C1F44}">
      <pageMargins left="0.78740157499999996" right="0.78740157499999996" top="0.984251969" bottom="0.984251969" header="0.4921259845" footer="0.4921259845"/>
      <pageSetup paperSize="9" orientation="portrait" r:id="rId1"/>
      <headerFooter alignWithMargins="0"/>
    </customSheetView>
  </customSheetViews>
  <mergeCells count="4">
    <mergeCell ref="B2:C2"/>
    <mergeCell ref="D2:E2"/>
    <mergeCell ref="F2:G2"/>
    <mergeCell ref="H2:I2"/>
  </mergeCells>
  <pageMargins left="0.78740157499999996" right="0.78740157499999996" top="0.984251969" bottom="0.984251969" header="0.4921259845" footer="0.4921259845"/>
  <pageSetup paperSize="9" orientation="portrait" r:id="rId2"/>
  <headerFooter alignWithMargins="0"/>
  <ignoredErrors>
    <ignoredError sqref="C28 E28 G28 I2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baseColWidth="10" defaultRowHeight="12.75"/>
  <cols>
    <col min="1" max="1" width="11.375" style="115" customWidth="1"/>
    <col min="2" max="2" width="19.875" style="115" customWidth="1"/>
    <col min="3" max="256" width="11.25" style="115"/>
    <col min="257" max="257" width="11.375" style="115" customWidth="1"/>
    <col min="258" max="258" width="21.625" style="115" customWidth="1"/>
    <col min="259" max="512" width="11.25" style="115"/>
    <col min="513" max="513" width="11.375" style="115" customWidth="1"/>
    <col min="514" max="514" width="21.625" style="115" customWidth="1"/>
    <col min="515" max="768" width="11.25" style="115"/>
    <col min="769" max="769" width="11.375" style="115" customWidth="1"/>
    <col min="770" max="770" width="21.625" style="115" customWidth="1"/>
    <col min="771" max="1024" width="11.25" style="115"/>
    <col min="1025" max="1025" width="11.375" style="115" customWidth="1"/>
    <col min="1026" max="1026" width="21.625" style="115" customWidth="1"/>
    <col min="1027" max="1280" width="11.25" style="115"/>
    <col min="1281" max="1281" width="11.375" style="115" customWidth="1"/>
    <col min="1282" max="1282" width="21.625" style="115" customWidth="1"/>
    <col min="1283" max="1536" width="11.25" style="115"/>
    <col min="1537" max="1537" width="11.375" style="115" customWidth="1"/>
    <col min="1538" max="1538" width="21.625" style="115" customWidth="1"/>
    <col min="1539" max="1792" width="11.25" style="115"/>
    <col min="1793" max="1793" width="11.375" style="115" customWidth="1"/>
    <col min="1794" max="1794" width="21.625" style="115" customWidth="1"/>
    <col min="1795" max="2048" width="11.25" style="115"/>
    <col min="2049" max="2049" width="11.375" style="115" customWidth="1"/>
    <col min="2050" max="2050" width="21.625" style="115" customWidth="1"/>
    <col min="2051" max="2304" width="11.25" style="115"/>
    <col min="2305" max="2305" width="11.375" style="115" customWidth="1"/>
    <col min="2306" max="2306" width="21.625" style="115" customWidth="1"/>
    <col min="2307" max="2560" width="11.25" style="115"/>
    <col min="2561" max="2561" width="11.375" style="115" customWidth="1"/>
    <col min="2562" max="2562" width="21.625" style="115" customWidth="1"/>
    <col min="2563" max="2816" width="11.25" style="115"/>
    <col min="2817" max="2817" width="11.375" style="115" customWidth="1"/>
    <col min="2818" max="2818" width="21.625" style="115" customWidth="1"/>
    <col min="2819" max="3072" width="11.25" style="115"/>
    <col min="3073" max="3073" width="11.375" style="115" customWidth="1"/>
    <col min="3074" max="3074" width="21.625" style="115" customWidth="1"/>
    <col min="3075" max="3328" width="11.25" style="115"/>
    <col min="3329" max="3329" width="11.375" style="115" customWidth="1"/>
    <col min="3330" max="3330" width="21.625" style="115" customWidth="1"/>
    <col min="3331" max="3584" width="11.25" style="115"/>
    <col min="3585" max="3585" width="11.375" style="115" customWidth="1"/>
    <col min="3586" max="3586" width="21.625" style="115" customWidth="1"/>
    <col min="3587" max="3840" width="11.25" style="115"/>
    <col min="3841" max="3841" width="11.375" style="115" customWidth="1"/>
    <col min="3842" max="3842" width="21.625" style="115" customWidth="1"/>
    <col min="3843" max="4096" width="11.25" style="115"/>
    <col min="4097" max="4097" width="11.375" style="115" customWidth="1"/>
    <col min="4098" max="4098" width="21.625" style="115" customWidth="1"/>
    <col min="4099" max="4352" width="11.25" style="115"/>
    <col min="4353" max="4353" width="11.375" style="115" customWidth="1"/>
    <col min="4354" max="4354" width="21.625" style="115" customWidth="1"/>
    <col min="4355" max="4608" width="11.25" style="115"/>
    <col min="4609" max="4609" width="11.375" style="115" customWidth="1"/>
    <col min="4610" max="4610" width="21.625" style="115" customWidth="1"/>
    <col min="4611" max="4864" width="11.25" style="115"/>
    <col min="4865" max="4865" width="11.375" style="115" customWidth="1"/>
    <col min="4866" max="4866" width="21.625" style="115" customWidth="1"/>
    <col min="4867" max="5120" width="11.25" style="115"/>
    <col min="5121" max="5121" width="11.375" style="115" customWidth="1"/>
    <col min="5122" max="5122" width="21.625" style="115" customWidth="1"/>
    <col min="5123" max="5376" width="11.25" style="115"/>
    <col min="5377" max="5377" width="11.375" style="115" customWidth="1"/>
    <col min="5378" max="5378" width="21.625" style="115" customWidth="1"/>
    <col min="5379" max="5632" width="11.25" style="115"/>
    <col min="5633" max="5633" width="11.375" style="115" customWidth="1"/>
    <col min="5634" max="5634" width="21.625" style="115" customWidth="1"/>
    <col min="5635" max="5888" width="11.25" style="115"/>
    <col min="5889" max="5889" width="11.375" style="115" customWidth="1"/>
    <col min="5890" max="5890" width="21.625" style="115" customWidth="1"/>
    <col min="5891" max="6144" width="11.25" style="115"/>
    <col min="6145" max="6145" width="11.375" style="115" customWidth="1"/>
    <col min="6146" max="6146" width="21.625" style="115" customWidth="1"/>
    <col min="6147" max="6400" width="11.25" style="115"/>
    <col min="6401" max="6401" width="11.375" style="115" customWidth="1"/>
    <col min="6402" max="6402" width="21.625" style="115" customWidth="1"/>
    <col min="6403" max="6656" width="11.25" style="115"/>
    <col min="6657" max="6657" width="11.375" style="115" customWidth="1"/>
    <col min="6658" max="6658" width="21.625" style="115" customWidth="1"/>
    <col min="6659" max="6912" width="11.25" style="115"/>
    <col min="6913" max="6913" width="11.375" style="115" customWidth="1"/>
    <col min="6914" max="6914" width="21.625" style="115" customWidth="1"/>
    <col min="6915" max="7168" width="11.25" style="115"/>
    <col min="7169" max="7169" width="11.375" style="115" customWidth="1"/>
    <col min="7170" max="7170" width="21.625" style="115" customWidth="1"/>
    <col min="7171" max="7424" width="11.25" style="115"/>
    <col min="7425" max="7425" width="11.375" style="115" customWidth="1"/>
    <col min="7426" max="7426" width="21.625" style="115" customWidth="1"/>
    <col min="7427" max="7680" width="11.25" style="115"/>
    <col min="7681" max="7681" width="11.375" style="115" customWidth="1"/>
    <col min="7682" max="7682" width="21.625" style="115" customWidth="1"/>
    <col min="7683" max="7936" width="11.25" style="115"/>
    <col min="7937" max="7937" width="11.375" style="115" customWidth="1"/>
    <col min="7938" max="7938" width="21.625" style="115" customWidth="1"/>
    <col min="7939" max="8192" width="11.25" style="115"/>
    <col min="8193" max="8193" width="11.375" style="115" customWidth="1"/>
    <col min="8194" max="8194" width="21.625" style="115" customWidth="1"/>
    <col min="8195" max="8448" width="11.25" style="115"/>
    <col min="8449" max="8449" width="11.375" style="115" customWidth="1"/>
    <col min="8450" max="8450" width="21.625" style="115" customWidth="1"/>
    <col min="8451" max="8704" width="11.25" style="115"/>
    <col min="8705" max="8705" width="11.375" style="115" customWidth="1"/>
    <col min="8706" max="8706" width="21.625" style="115" customWidth="1"/>
    <col min="8707" max="8960" width="11.25" style="115"/>
    <col min="8961" max="8961" width="11.375" style="115" customWidth="1"/>
    <col min="8962" max="8962" width="21.625" style="115" customWidth="1"/>
    <col min="8963" max="9216" width="11.25" style="115"/>
    <col min="9217" max="9217" width="11.375" style="115" customWidth="1"/>
    <col min="9218" max="9218" width="21.625" style="115" customWidth="1"/>
    <col min="9219" max="9472" width="11.25" style="115"/>
    <col min="9473" max="9473" width="11.375" style="115" customWidth="1"/>
    <col min="9474" max="9474" width="21.625" style="115" customWidth="1"/>
    <col min="9475" max="9728" width="11.25" style="115"/>
    <col min="9729" max="9729" width="11.375" style="115" customWidth="1"/>
    <col min="9730" max="9730" width="21.625" style="115" customWidth="1"/>
    <col min="9731" max="9984" width="11.25" style="115"/>
    <col min="9985" max="9985" width="11.375" style="115" customWidth="1"/>
    <col min="9986" max="9986" width="21.625" style="115" customWidth="1"/>
    <col min="9987" max="10240" width="11.25" style="115"/>
    <col min="10241" max="10241" width="11.375" style="115" customWidth="1"/>
    <col min="10242" max="10242" width="21.625" style="115" customWidth="1"/>
    <col min="10243" max="10496" width="11.25" style="115"/>
    <col min="10497" max="10497" width="11.375" style="115" customWidth="1"/>
    <col min="10498" max="10498" width="21.625" style="115" customWidth="1"/>
    <col min="10499" max="10752" width="11.25" style="115"/>
    <col min="10753" max="10753" width="11.375" style="115" customWidth="1"/>
    <col min="10754" max="10754" width="21.625" style="115" customWidth="1"/>
    <col min="10755" max="11008" width="11.25" style="115"/>
    <col min="11009" max="11009" width="11.375" style="115" customWidth="1"/>
    <col min="11010" max="11010" width="21.625" style="115" customWidth="1"/>
    <col min="11011" max="11264" width="11.25" style="115"/>
    <col min="11265" max="11265" width="11.375" style="115" customWidth="1"/>
    <col min="11266" max="11266" width="21.625" style="115" customWidth="1"/>
    <col min="11267" max="11520" width="11.25" style="115"/>
    <col min="11521" max="11521" width="11.375" style="115" customWidth="1"/>
    <col min="11522" max="11522" width="21.625" style="115" customWidth="1"/>
    <col min="11523" max="11776" width="11.25" style="115"/>
    <col min="11777" max="11777" width="11.375" style="115" customWidth="1"/>
    <col min="11778" max="11778" width="21.625" style="115" customWidth="1"/>
    <col min="11779" max="12032" width="11.25" style="115"/>
    <col min="12033" max="12033" width="11.375" style="115" customWidth="1"/>
    <col min="12034" max="12034" width="21.625" style="115" customWidth="1"/>
    <col min="12035" max="12288" width="11.25" style="115"/>
    <col min="12289" max="12289" width="11.375" style="115" customWidth="1"/>
    <col min="12290" max="12290" width="21.625" style="115" customWidth="1"/>
    <col min="12291" max="12544" width="11.25" style="115"/>
    <col min="12545" max="12545" width="11.375" style="115" customWidth="1"/>
    <col min="12546" max="12546" width="21.625" style="115" customWidth="1"/>
    <col min="12547" max="12800" width="11.25" style="115"/>
    <col min="12801" max="12801" width="11.375" style="115" customWidth="1"/>
    <col min="12802" max="12802" width="21.625" style="115" customWidth="1"/>
    <col min="12803" max="13056" width="11.25" style="115"/>
    <col min="13057" max="13057" width="11.375" style="115" customWidth="1"/>
    <col min="13058" max="13058" width="21.625" style="115" customWidth="1"/>
    <col min="13059" max="13312" width="11.25" style="115"/>
    <col min="13313" max="13313" width="11.375" style="115" customWidth="1"/>
    <col min="13314" max="13314" width="21.625" style="115" customWidth="1"/>
    <col min="13315" max="13568" width="11.25" style="115"/>
    <col min="13569" max="13569" width="11.375" style="115" customWidth="1"/>
    <col min="13570" max="13570" width="21.625" style="115" customWidth="1"/>
    <col min="13571" max="13824" width="11.25" style="115"/>
    <col min="13825" max="13825" width="11.375" style="115" customWidth="1"/>
    <col min="13826" max="13826" width="21.625" style="115" customWidth="1"/>
    <col min="13827" max="14080" width="11.25" style="115"/>
    <col min="14081" max="14081" width="11.375" style="115" customWidth="1"/>
    <col min="14082" max="14082" width="21.625" style="115" customWidth="1"/>
    <col min="14083" max="14336" width="11.25" style="115"/>
    <col min="14337" max="14337" width="11.375" style="115" customWidth="1"/>
    <col min="14338" max="14338" width="21.625" style="115" customWidth="1"/>
    <col min="14339" max="14592" width="11.25" style="115"/>
    <col min="14593" max="14593" width="11.375" style="115" customWidth="1"/>
    <col min="14594" max="14594" width="21.625" style="115" customWidth="1"/>
    <col min="14595" max="14848" width="11.25" style="115"/>
    <col min="14849" max="14849" width="11.375" style="115" customWidth="1"/>
    <col min="14850" max="14850" width="21.625" style="115" customWidth="1"/>
    <col min="14851" max="15104" width="11.25" style="115"/>
    <col min="15105" max="15105" width="11.375" style="115" customWidth="1"/>
    <col min="15106" max="15106" width="21.625" style="115" customWidth="1"/>
    <col min="15107" max="15360" width="11.25" style="115"/>
    <col min="15361" max="15361" width="11.375" style="115" customWidth="1"/>
    <col min="15362" max="15362" width="21.625" style="115" customWidth="1"/>
    <col min="15363" max="15616" width="11.25" style="115"/>
    <col min="15617" max="15617" width="11.375" style="115" customWidth="1"/>
    <col min="15618" max="15618" width="21.625" style="115" customWidth="1"/>
    <col min="15619" max="15872" width="11.25" style="115"/>
    <col min="15873" max="15873" width="11.375" style="115" customWidth="1"/>
    <col min="15874" max="15874" width="21.625" style="115" customWidth="1"/>
    <col min="15875" max="16128" width="11.25" style="115"/>
    <col min="16129" max="16129" width="11.375" style="115" customWidth="1"/>
    <col min="16130" max="16130" width="21.625" style="115" customWidth="1"/>
    <col min="16131" max="16384" width="11.25" style="115"/>
  </cols>
  <sheetData>
    <row r="1" spans="1:11" ht="27.6" customHeight="1">
      <c r="A1" s="951" t="s">
        <v>294</v>
      </c>
    </row>
    <row r="2" spans="1:11" ht="25.5" customHeight="1">
      <c r="A2" s="124"/>
      <c r="B2" s="132"/>
      <c r="C2" s="1007" t="s">
        <v>295</v>
      </c>
      <c r="D2" s="1007"/>
      <c r="E2" s="1007" t="s">
        <v>283</v>
      </c>
      <c r="F2" s="1007"/>
      <c r="G2" s="1007" t="s">
        <v>296</v>
      </c>
      <c r="H2" s="1007"/>
      <c r="I2" s="1007" t="s">
        <v>285</v>
      </c>
      <c r="J2" s="1007"/>
      <c r="K2" s="132" t="s">
        <v>17</v>
      </c>
    </row>
    <row r="3" spans="1:11">
      <c r="A3" s="116"/>
      <c r="B3" s="117"/>
      <c r="C3" s="125" t="s">
        <v>24</v>
      </c>
      <c r="D3" s="125" t="s">
        <v>7</v>
      </c>
      <c r="E3" s="125" t="s">
        <v>24</v>
      </c>
      <c r="F3" s="125" t="s">
        <v>7</v>
      </c>
      <c r="G3" s="125" t="s">
        <v>24</v>
      </c>
      <c r="H3" s="125" t="s">
        <v>7</v>
      </c>
      <c r="I3" s="125" t="s">
        <v>24</v>
      </c>
      <c r="J3" s="125" t="s">
        <v>7</v>
      </c>
      <c r="K3" s="125"/>
    </row>
    <row r="4" spans="1:11">
      <c r="A4" s="1008" t="s">
        <v>297</v>
      </c>
      <c r="B4" s="117" t="s">
        <v>287</v>
      </c>
      <c r="C4" s="137">
        <v>200</v>
      </c>
      <c r="D4" s="138">
        <f t="shared" ref="D4:D9" si="0">C4/K4</f>
        <v>9.1407678244972576E-2</v>
      </c>
      <c r="E4" s="137">
        <v>239</v>
      </c>
      <c r="F4" s="138">
        <f t="shared" ref="F4:F9" si="1">E4/K4</f>
        <v>0.10923217550274222</v>
      </c>
      <c r="G4" s="137">
        <v>26</v>
      </c>
      <c r="H4" s="138">
        <f t="shared" ref="H4:H9" si="2">G4/K4</f>
        <v>1.1882998171846435E-2</v>
      </c>
      <c r="I4" s="139">
        <v>1723</v>
      </c>
      <c r="J4" s="138">
        <f t="shared" ref="J4:J9" si="3">I4/K4</f>
        <v>0.78747714808043878</v>
      </c>
      <c r="K4" s="140">
        <f t="shared" ref="K4:K9" si="4">SUM(C4,E4,G4,I4)</f>
        <v>2188</v>
      </c>
    </row>
    <row r="5" spans="1:11">
      <c r="A5" s="1009"/>
      <c r="B5" s="117" t="s">
        <v>288</v>
      </c>
      <c r="C5" s="137">
        <v>373</v>
      </c>
      <c r="D5" s="138">
        <f t="shared" si="0"/>
        <v>8.6222838650023115E-2</v>
      </c>
      <c r="E5" s="137">
        <v>491</v>
      </c>
      <c r="F5" s="138">
        <f t="shared" si="1"/>
        <v>0.11349976883957466</v>
      </c>
      <c r="G5" s="137">
        <v>21</v>
      </c>
      <c r="H5" s="138">
        <f t="shared" si="2"/>
        <v>4.8543689320388345E-3</v>
      </c>
      <c r="I5" s="139">
        <v>3441</v>
      </c>
      <c r="J5" s="138">
        <f t="shared" si="3"/>
        <v>0.79542302357836336</v>
      </c>
      <c r="K5" s="140">
        <f t="shared" si="4"/>
        <v>4326</v>
      </c>
    </row>
    <row r="6" spans="1:11">
      <c r="A6" s="1009"/>
      <c r="B6" s="117" t="s">
        <v>9</v>
      </c>
      <c r="C6" s="137">
        <v>525</v>
      </c>
      <c r="D6" s="138">
        <f t="shared" si="0"/>
        <v>9.0846167156947571E-2</v>
      </c>
      <c r="E6" s="137">
        <v>716</v>
      </c>
      <c r="F6" s="138">
        <f t="shared" si="1"/>
        <v>0.12389686797023707</v>
      </c>
      <c r="G6" s="137">
        <v>47</v>
      </c>
      <c r="H6" s="138">
        <f t="shared" si="2"/>
        <v>8.1328949645267344E-3</v>
      </c>
      <c r="I6" s="139">
        <v>4491</v>
      </c>
      <c r="J6" s="138">
        <f t="shared" si="3"/>
        <v>0.77712406990828864</v>
      </c>
      <c r="K6" s="140">
        <f t="shared" si="4"/>
        <v>5779</v>
      </c>
    </row>
    <row r="7" spans="1:11">
      <c r="A7" s="1009"/>
      <c r="B7" s="117" t="s">
        <v>10</v>
      </c>
      <c r="C7" s="137">
        <v>698</v>
      </c>
      <c r="D7" s="138">
        <f t="shared" si="0"/>
        <v>9.5108325384929832E-2</v>
      </c>
      <c r="E7" s="137">
        <v>896</v>
      </c>
      <c r="F7" s="138">
        <f t="shared" si="1"/>
        <v>0.12208747785801881</v>
      </c>
      <c r="G7" s="137">
        <v>67</v>
      </c>
      <c r="H7" s="138">
        <f t="shared" si="2"/>
        <v>9.1293091701866742E-3</v>
      </c>
      <c r="I7" s="139">
        <v>5678</v>
      </c>
      <c r="J7" s="138">
        <f t="shared" si="3"/>
        <v>0.77367488758686465</v>
      </c>
      <c r="K7" s="140">
        <f t="shared" si="4"/>
        <v>7339</v>
      </c>
    </row>
    <row r="8" spans="1:11">
      <c r="A8" s="1009"/>
      <c r="B8" s="117" t="s">
        <v>235</v>
      </c>
      <c r="C8" s="139">
        <v>1037</v>
      </c>
      <c r="D8" s="138">
        <f t="shared" si="0"/>
        <v>0.11478857648882002</v>
      </c>
      <c r="E8" s="137">
        <v>892</v>
      </c>
      <c r="F8" s="138">
        <f t="shared" si="1"/>
        <v>9.8738100509187507E-2</v>
      </c>
      <c r="G8" s="137">
        <v>119</v>
      </c>
      <c r="H8" s="138">
        <f t="shared" si="2"/>
        <v>1.3172459597077706E-2</v>
      </c>
      <c r="I8" s="139">
        <v>6986</v>
      </c>
      <c r="J8" s="138">
        <f t="shared" si="3"/>
        <v>0.77330086340491477</v>
      </c>
      <c r="K8" s="140">
        <f t="shared" si="4"/>
        <v>9034</v>
      </c>
    </row>
    <row r="9" spans="1:11">
      <c r="A9" s="1009"/>
      <c r="B9" s="117" t="s">
        <v>236</v>
      </c>
      <c r="C9" s="137">
        <v>750</v>
      </c>
      <c r="D9" s="138">
        <f t="shared" si="0"/>
        <v>0.13525698827772767</v>
      </c>
      <c r="E9" s="137">
        <v>496</v>
      </c>
      <c r="F9" s="138">
        <f t="shared" si="1"/>
        <v>8.9449954914337243E-2</v>
      </c>
      <c r="G9" s="137">
        <v>107</v>
      </c>
      <c r="H9" s="138">
        <f t="shared" si="2"/>
        <v>1.9296663660955816E-2</v>
      </c>
      <c r="I9" s="139">
        <v>4192</v>
      </c>
      <c r="J9" s="138">
        <f t="shared" si="3"/>
        <v>0.75599639314697931</v>
      </c>
      <c r="K9" s="140">
        <f t="shared" si="4"/>
        <v>5545</v>
      </c>
    </row>
    <row r="10" spans="1:11">
      <c r="A10" s="133"/>
      <c r="B10" s="117"/>
      <c r="C10" s="137"/>
      <c r="D10" s="138"/>
      <c r="E10" s="137"/>
      <c r="F10" s="138"/>
      <c r="G10" s="137"/>
      <c r="H10" s="138"/>
      <c r="I10" s="139"/>
      <c r="J10" s="138"/>
      <c r="K10" s="140"/>
    </row>
    <row r="11" spans="1:11">
      <c r="A11" s="1008" t="s">
        <v>298</v>
      </c>
      <c r="B11" s="117" t="s">
        <v>287</v>
      </c>
      <c r="C11" s="137">
        <v>200</v>
      </c>
      <c r="D11" s="138">
        <f t="shared" ref="D11:D16" si="5">C11/K11</f>
        <v>9.1407678244972576E-2</v>
      </c>
      <c r="E11" s="137">
        <v>685</v>
      </c>
      <c r="F11" s="138">
        <f t="shared" ref="F11:F16" si="6">E11/K11</f>
        <v>0.31307129798903111</v>
      </c>
      <c r="G11" s="137">
        <v>143</v>
      </c>
      <c r="H11" s="138">
        <f t="shared" ref="H11:H16" si="7">G11/K11</f>
        <v>6.5356489945155388E-2</v>
      </c>
      <c r="I11" s="139">
        <v>1160</v>
      </c>
      <c r="J11" s="138">
        <f t="shared" ref="J11:J16" si="8">I11/K11</f>
        <v>0.53016453382084094</v>
      </c>
      <c r="K11" s="140">
        <f t="shared" ref="K11:K16" si="9">SUM(C11,E11,G11,I11)</f>
        <v>2188</v>
      </c>
    </row>
    <row r="12" spans="1:11">
      <c r="A12" s="1009"/>
      <c r="B12" s="117" t="s">
        <v>288</v>
      </c>
      <c r="C12" s="137">
        <v>373</v>
      </c>
      <c r="D12" s="138">
        <f t="shared" si="5"/>
        <v>8.6222838650023115E-2</v>
      </c>
      <c r="E12" s="139">
        <v>1358</v>
      </c>
      <c r="F12" s="138">
        <f t="shared" si="6"/>
        <v>0.31391585760517798</v>
      </c>
      <c r="G12" s="137">
        <v>312</v>
      </c>
      <c r="H12" s="138">
        <f t="shared" si="7"/>
        <v>7.2122052704576972E-2</v>
      </c>
      <c r="I12" s="139">
        <v>2283</v>
      </c>
      <c r="J12" s="138">
        <f t="shared" si="8"/>
        <v>0.5277392510402219</v>
      </c>
      <c r="K12" s="140">
        <f t="shared" si="9"/>
        <v>4326</v>
      </c>
    </row>
    <row r="13" spans="1:11">
      <c r="A13" s="1009"/>
      <c r="B13" s="117" t="s">
        <v>9</v>
      </c>
      <c r="C13" s="137">
        <v>525</v>
      </c>
      <c r="D13" s="138">
        <f t="shared" si="5"/>
        <v>9.0846167156947571E-2</v>
      </c>
      <c r="E13" s="139">
        <v>1822</v>
      </c>
      <c r="F13" s="138">
        <f t="shared" si="6"/>
        <v>0.3152794601142066</v>
      </c>
      <c r="G13" s="137">
        <v>419</v>
      </c>
      <c r="H13" s="138">
        <f t="shared" si="7"/>
        <v>7.2503893407163872E-2</v>
      </c>
      <c r="I13" s="139">
        <v>3013</v>
      </c>
      <c r="J13" s="138">
        <f t="shared" si="8"/>
        <v>0.5213704793216819</v>
      </c>
      <c r="K13" s="140">
        <f t="shared" si="9"/>
        <v>5779</v>
      </c>
    </row>
    <row r="14" spans="1:11">
      <c r="A14" s="1009"/>
      <c r="B14" s="117" t="s">
        <v>10</v>
      </c>
      <c r="C14" s="137">
        <v>698</v>
      </c>
      <c r="D14" s="138">
        <f t="shared" si="5"/>
        <v>9.5108325384929832E-2</v>
      </c>
      <c r="E14" s="139">
        <v>2262</v>
      </c>
      <c r="F14" s="138">
        <f t="shared" si="6"/>
        <v>0.308216378253168</v>
      </c>
      <c r="G14" s="137">
        <v>544</v>
      </c>
      <c r="H14" s="138">
        <f t="shared" si="7"/>
        <v>7.4124540128082839E-2</v>
      </c>
      <c r="I14" s="139">
        <v>3835</v>
      </c>
      <c r="J14" s="138">
        <f t="shared" si="8"/>
        <v>0.5225507562338193</v>
      </c>
      <c r="K14" s="140">
        <f t="shared" si="9"/>
        <v>7339</v>
      </c>
    </row>
    <row r="15" spans="1:11">
      <c r="A15" s="1009"/>
      <c r="B15" s="117" t="s">
        <v>235</v>
      </c>
      <c r="C15" s="139">
        <v>1037</v>
      </c>
      <c r="D15" s="138">
        <f t="shared" si="5"/>
        <v>0.11478857648882002</v>
      </c>
      <c r="E15" s="139">
        <v>2108</v>
      </c>
      <c r="F15" s="138">
        <f t="shared" si="6"/>
        <v>0.23334071286251937</v>
      </c>
      <c r="G15" s="137">
        <v>652</v>
      </c>
      <c r="H15" s="138">
        <f t="shared" si="7"/>
        <v>7.2171795439450959E-2</v>
      </c>
      <c r="I15" s="139">
        <v>5237</v>
      </c>
      <c r="J15" s="138">
        <f t="shared" si="8"/>
        <v>0.57969891520920969</v>
      </c>
      <c r="K15" s="140">
        <f t="shared" si="9"/>
        <v>9034</v>
      </c>
    </row>
    <row r="16" spans="1:11">
      <c r="A16" s="1009"/>
      <c r="B16" s="117" t="s">
        <v>236</v>
      </c>
      <c r="C16" s="137">
        <v>750</v>
      </c>
      <c r="D16" s="138">
        <f t="shared" si="5"/>
        <v>0.13525698827772767</v>
      </c>
      <c r="E16" s="139">
        <v>1066</v>
      </c>
      <c r="F16" s="138">
        <f t="shared" si="6"/>
        <v>0.19224526600541028</v>
      </c>
      <c r="G16" s="137">
        <v>356</v>
      </c>
      <c r="H16" s="138">
        <f t="shared" si="7"/>
        <v>6.4201983769161405E-2</v>
      </c>
      <c r="I16" s="139">
        <v>3373</v>
      </c>
      <c r="J16" s="138">
        <f t="shared" si="8"/>
        <v>0.60829576194770063</v>
      </c>
      <c r="K16" s="140">
        <f t="shared" si="9"/>
        <v>5545</v>
      </c>
    </row>
    <row r="17" spans="1:1">
      <c r="A17" s="122" t="s">
        <v>230</v>
      </c>
    </row>
  </sheetData>
  <customSheetViews>
    <customSheetView guid="{9CA68ABA-C7BA-4E64-96EE-1D97745C1F44}">
      <pageMargins left="0.78740157499999996" right="0.78740157499999996" top="0.984251969" bottom="0.984251969" header="0.4921259845" footer="0.4921259845"/>
      <headerFooter alignWithMargins="0"/>
    </customSheetView>
  </customSheetViews>
  <mergeCells count="6">
    <mergeCell ref="A11:A16"/>
    <mergeCell ref="C2:D2"/>
    <mergeCell ref="E2:F2"/>
    <mergeCell ref="G2:H2"/>
    <mergeCell ref="I2:J2"/>
    <mergeCell ref="A4:A9"/>
  </mergeCells>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J1"/>
    </sheetView>
  </sheetViews>
  <sheetFormatPr baseColWidth="10" defaultRowHeight="12.75"/>
  <cols>
    <col min="1" max="1" width="24.875" style="115" customWidth="1"/>
    <col min="2" max="256" width="11.25" style="115"/>
    <col min="257" max="257" width="24.875" style="115" customWidth="1"/>
    <col min="258" max="512" width="11.25" style="115"/>
    <col min="513" max="513" width="24.875" style="115" customWidth="1"/>
    <col min="514" max="768" width="11.25" style="115"/>
    <col min="769" max="769" width="24.875" style="115" customWidth="1"/>
    <col min="770" max="1024" width="11.25" style="115"/>
    <col min="1025" max="1025" width="24.875" style="115" customWidth="1"/>
    <col min="1026" max="1280" width="11.25" style="115"/>
    <col min="1281" max="1281" width="24.875" style="115" customWidth="1"/>
    <col min="1282" max="1536" width="11.25" style="115"/>
    <col min="1537" max="1537" width="24.875" style="115" customWidth="1"/>
    <col min="1538" max="1792" width="11.25" style="115"/>
    <col min="1793" max="1793" width="24.875" style="115" customWidth="1"/>
    <col min="1794" max="2048" width="11.25" style="115"/>
    <col min="2049" max="2049" width="24.875" style="115" customWidth="1"/>
    <col min="2050" max="2304" width="11.25" style="115"/>
    <col min="2305" max="2305" width="24.875" style="115" customWidth="1"/>
    <col min="2306" max="2560" width="11.25" style="115"/>
    <col min="2561" max="2561" width="24.875" style="115" customWidth="1"/>
    <col min="2562" max="2816" width="11.25" style="115"/>
    <col min="2817" max="2817" width="24.875" style="115" customWidth="1"/>
    <col min="2818" max="3072" width="11.25" style="115"/>
    <col min="3073" max="3073" width="24.875" style="115" customWidth="1"/>
    <col min="3074" max="3328" width="11.25" style="115"/>
    <col min="3329" max="3329" width="24.875" style="115" customWidth="1"/>
    <col min="3330" max="3584" width="11.25" style="115"/>
    <col min="3585" max="3585" width="24.875" style="115" customWidth="1"/>
    <col min="3586" max="3840" width="11.25" style="115"/>
    <col min="3841" max="3841" width="24.875" style="115" customWidth="1"/>
    <col min="3842" max="4096" width="11.25" style="115"/>
    <col min="4097" max="4097" width="24.875" style="115" customWidth="1"/>
    <col min="4098" max="4352" width="11.25" style="115"/>
    <col min="4353" max="4353" width="24.875" style="115" customWidth="1"/>
    <col min="4354" max="4608" width="11.25" style="115"/>
    <col min="4609" max="4609" width="24.875" style="115" customWidth="1"/>
    <col min="4610" max="4864" width="11.25" style="115"/>
    <col min="4865" max="4865" width="24.875" style="115" customWidth="1"/>
    <col min="4866" max="5120" width="11.25" style="115"/>
    <col min="5121" max="5121" width="24.875" style="115" customWidth="1"/>
    <col min="5122" max="5376" width="11.25" style="115"/>
    <col min="5377" max="5377" width="24.875" style="115" customWidth="1"/>
    <col min="5378" max="5632" width="11.25" style="115"/>
    <col min="5633" max="5633" width="24.875" style="115" customWidth="1"/>
    <col min="5634" max="5888" width="11.25" style="115"/>
    <col min="5889" max="5889" width="24.875" style="115" customWidth="1"/>
    <col min="5890" max="6144" width="11.25" style="115"/>
    <col min="6145" max="6145" width="24.875" style="115" customWidth="1"/>
    <col min="6146" max="6400" width="11.25" style="115"/>
    <col min="6401" max="6401" width="24.875" style="115" customWidth="1"/>
    <col min="6402" max="6656" width="11.25" style="115"/>
    <col min="6657" max="6657" width="24.875" style="115" customWidth="1"/>
    <col min="6658" max="6912" width="11.25" style="115"/>
    <col min="6913" max="6913" width="24.875" style="115" customWidth="1"/>
    <col min="6914" max="7168" width="11.25" style="115"/>
    <col min="7169" max="7169" width="24.875" style="115" customWidth="1"/>
    <col min="7170" max="7424" width="11.25" style="115"/>
    <col min="7425" max="7425" width="24.875" style="115" customWidth="1"/>
    <col min="7426" max="7680" width="11.25" style="115"/>
    <col min="7681" max="7681" width="24.875" style="115" customWidth="1"/>
    <col min="7682" max="7936" width="11.25" style="115"/>
    <col min="7937" max="7937" width="24.875" style="115" customWidth="1"/>
    <col min="7938" max="8192" width="11.25" style="115"/>
    <col min="8193" max="8193" width="24.875" style="115" customWidth="1"/>
    <col min="8194" max="8448" width="11.25" style="115"/>
    <col min="8449" max="8449" width="24.875" style="115" customWidth="1"/>
    <col min="8450" max="8704" width="11.25" style="115"/>
    <col min="8705" max="8705" width="24.875" style="115" customWidth="1"/>
    <col min="8706" max="8960" width="11.25" style="115"/>
    <col min="8961" max="8961" width="24.875" style="115" customWidth="1"/>
    <col min="8962" max="9216" width="11.25" style="115"/>
    <col min="9217" max="9217" width="24.875" style="115" customWidth="1"/>
    <col min="9218" max="9472" width="11.25" style="115"/>
    <col min="9473" max="9473" width="24.875" style="115" customWidth="1"/>
    <col min="9474" max="9728" width="11.25" style="115"/>
    <col min="9729" max="9729" width="24.875" style="115" customWidth="1"/>
    <col min="9730" max="9984" width="11.25" style="115"/>
    <col min="9985" max="9985" width="24.875" style="115" customWidth="1"/>
    <col min="9986" max="10240" width="11.25" style="115"/>
    <col min="10241" max="10241" width="24.875" style="115" customWidth="1"/>
    <col min="10242" max="10496" width="11.25" style="115"/>
    <col min="10497" max="10497" width="24.875" style="115" customWidth="1"/>
    <col min="10498" max="10752" width="11.25" style="115"/>
    <col min="10753" max="10753" width="24.875" style="115" customWidth="1"/>
    <col min="10754" max="11008" width="11.25" style="115"/>
    <col min="11009" max="11009" width="24.875" style="115" customWidth="1"/>
    <col min="11010" max="11264" width="11.25" style="115"/>
    <col min="11265" max="11265" width="24.875" style="115" customWidth="1"/>
    <col min="11266" max="11520" width="11.25" style="115"/>
    <col min="11521" max="11521" width="24.875" style="115" customWidth="1"/>
    <col min="11522" max="11776" width="11.25" style="115"/>
    <col min="11777" max="11777" width="24.875" style="115" customWidth="1"/>
    <col min="11778" max="12032" width="11.25" style="115"/>
    <col min="12033" max="12033" width="24.875" style="115" customWidth="1"/>
    <col min="12034" max="12288" width="11.25" style="115"/>
    <col min="12289" max="12289" width="24.875" style="115" customWidth="1"/>
    <col min="12290" max="12544" width="11.25" style="115"/>
    <col min="12545" max="12545" width="24.875" style="115" customWidth="1"/>
    <col min="12546" max="12800" width="11.25" style="115"/>
    <col min="12801" max="12801" width="24.875" style="115" customWidth="1"/>
    <col min="12802" max="13056" width="11.25" style="115"/>
    <col min="13057" max="13057" width="24.875" style="115" customWidth="1"/>
    <col min="13058" max="13312" width="11.25" style="115"/>
    <col min="13313" max="13313" width="24.875" style="115" customWidth="1"/>
    <col min="13314" max="13568" width="11.25" style="115"/>
    <col min="13569" max="13569" width="24.875" style="115" customWidth="1"/>
    <col min="13570" max="13824" width="11.25" style="115"/>
    <col min="13825" max="13825" width="24.875" style="115" customWidth="1"/>
    <col min="13826" max="14080" width="11.25" style="115"/>
    <col min="14081" max="14081" width="24.875" style="115" customWidth="1"/>
    <col min="14082" max="14336" width="11.25" style="115"/>
    <col min="14337" max="14337" width="24.875" style="115" customWidth="1"/>
    <col min="14338" max="14592" width="11.25" style="115"/>
    <col min="14593" max="14593" width="24.875" style="115" customWidth="1"/>
    <col min="14594" max="14848" width="11.25" style="115"/>
    <col min="14849" max="14849" width="24.875" style="115" customWidth="1"/>
    <col min="14850" max="15104" width="11.25" style="115"/>
    <col min="15105" max="15105" width="24.875" style="115" customWidth="1"/>
    <col min="15106" max="15360" width="11.25" style="115"/>
    <col min="15361" max="15361" width="24.875" style="115" customWidth="1"/>
    <col min="15362" max="15616" width="11.25" style="115"/>
    <col min="15617" max="15617" width="24.875" style="115" customWidth="1"/>
    <col min="15618" max="15872" width="11.25" style="115"/>
    <col min="15873" max="15873" width="24.875" style="115" customWidth="1"/>
    <col min="15874" max="16128" width="11.25" style="115"/>
    <col min="16129" max="16129" width="24.875" style="115" customWidth="1"/>
    <col min="16130" max="16384" width="11.25" style="115"/>
  </cols>
  <sheetData>
    <row r="1" spans="1:11" ht="27.6" customHeight="1">
      <c r="A1" s="1012" t="s">
        <v>299</v>
      </c>
      <c r="B1" s="1012"/>
      <c r="C1" s="1012"/>
      <c r="D1" s="1012"/>
      <c r="E1" s="1012"/>
      <c r="F1" s="1012"/>
      <c r="G1" s="1012"/>
      <c r="H1" s="1012"/>
      <c r="I1" s="1012"/>
      <c r="J1" s="1012"/>
      <c r="K1" s="123"/>
    </row>
    <row r="2" spans="1:11" ht="31.5" customHeight="1">
      <c r="A2" s="116"/>
      <c r="B2" s="1007" t="s">
        <v>300</v>
      </c>
      <c r="C2" s="1007"/>
      <c r="D2" s="1007" t="s">
        <v>283</v>
      </c>
      <c r="E2" s="1007"/>
      <c r="F2" s="1007" t="s">
        <v>301</v>
      </c>
      <c r="G2" s="1007"/>
      <c r="H2" s="1007" t="s">
        <v>285</v>
      </c>
      <c r="I2" s="1007"/>
      <c r="J2" s="124" t="s">
        <v>17</v>
      </c>
    </row>
    <row r="3" spans="1:11" ht="28.15" customHeight="1">
      <c r="A3" s="147" t="s">
        <v>302</v>
      </c>
      <c r="B3" s="125" t="s">
        <v>24</v>
      </c>
      <c r="C3" s="126" t="s">
        <v>7</v>
      </c>
      <c r="D3" s="125" t="s">
        <v>24</v>
      </c>
      <c r="E3" s="126" t="s">
        <v>7</v>
      </c>
      <c r="F3" s="125" t="s">
        <v>24</v>
      </c>
      <c r="G3" s="126" t="s">
        <v>7</v>
      </c>
      <c r="H3" s="125" t="s">
        <v>24</v>
      </c>
      <c r="I3" s="126" t="s">
        <v>7</v>
      </c>
      <c r="J3" s="125" t="s">
        <v>24</v>
      </c>
    </row>
    <row r="4" spans="1:11">
      <c r="A4" s="117" t="s">
        <v>155</v>
      </c>
      <c r="B4" s="141">
        <v>11</v>
      </c>
      <c r="C4" s="127">
        <f t="shared" ref="C4:C45" si="0">B4/J4</f>
        <v>2.1956087824351298E-2</v>
      </c>
      <c r="D4" s="141">
        <v>110</v>
      </c>
      <c r="E4" s="127">
        <f t="shared" ref="E4:E45" si="1">D4/J4</f>
        <v>0.21956087824351297</v>
      </c>
      <c r="F4" s="141">
        <v>9</v>
      </c>
      <c r="G4" s="127">
        <f t="shared" ref="G4:G45" si="2">F4/J4</f>
        <v>1.7964071856287425E-2</v>
      </c>
      <c r="H4" s="141">
        <v>371</v>
      </c>
      <c r="I4" s="127">
        <f t="shared" ref="I4:I45" si="3">H4/J4</f>
        <v>0.74051896207584833</v>
      </c>
      <c r="J4" s="141">
        <f t="shared" ref="J4:J44" si="4">SUM(B4,D4,F4,H4)</f>
        <v>501</v>
      </c>
    </row>
    <row r="5" spans="1:11">
      <c r="A5" s="117" t="s">
        <v>156</v>
      </c>
      <c r="B5" s="141">
        <v>17</v>
      </c>
      <c r="C5" s="127">
        <f t="shared" si="0"/>
        <v>3.4764826175869123E-2</v>
      </c>
      <c r="D5" s="141">
        <v>99</v>
      </c>
      <c r="E5" s="127">
        <f t="shared" si="1"/>
        <v>0.20245398773006135</v>
      </c>
      <c r="F5" s="141">
        <v>15</v>
      </c>
      <c r="G5" s="127">
        <f t="shared" si="2"/>
        <v>3.0674846625766871E-2</v>
      </c>
      <c r="H5" s="141">
        <v>358</v>
      </c>
      <c r="I5" s="127">
        <f t="shared" si="3"/>
        <v>0.73210633946830261</v>
      </c>
      <c r="J5" s="141">
        <f t="shared" si="4"/>
        <v>489</v>
      </c>
    </row>
    <row r="6" spans="1:11">
      <c r="A6" s="117" t="s">
        <v>171</v>
      </c>
      <c r="B6" s="141">
        <v>12</v>
      </c>
      <c r="C6" s="127">
        <f t="shared" si="0"/>
        <v>2.9126213592233011E-2</v>
      </c>
      <c r="D6" s="141">
        <v>78</v>
      </c>
      <c r="E6" s="127">
        <f t="shared" si="1"/>
        <v>0.18932038834951456</v>
      </c>
      <c r="F6" s="141">
        <v>22</v>
      </c>
      <c r="G6" s="127">
        <f t="shared" si="2"/>
        <v>5.3398058252427182E-2</v>
      </c>
      <c r="H6" s="141">
        <v>300</v>
      </c>
      <c r="I6" s="127">
        <f t="shared" si="3"/>
        <v>0.72815533980582525</v>
      </c>
      <c r="J6" s="141">
        <f t="shared" si="4"/>
        <v>412</v>
      </c>
    </row>
    <row r="7" spans="1:11">
      <c r="A7" s="117" t="s">
        <v>184</v>
      </c>
      <c r="B7" s="141">
        <v>43</v>
      </c>
      <c r="C7" s="127">
        <f t="shared" si="0"/>
        <v>2.8345418589321027E-2</v>
      </c>
      <c r="D7" s="141">
        <v>345</v>
      </c>
      <c r="E7" s="127">
        <f t="shared" si="1"/>
        <v>0.22742254449571522</v>
      </c>
      <c r="F7" s="141">
        <v>33</v>
      </c>
      <c r="G7" s="127">
        <f t="shared" si="2"/>
        <v>2.1753460777851022E-2</v>
      </c>
      <c r="H7" s="141">
        <v>1096</v>
      </c>
      <c r="I7" s="127">
        <f t="shared" si="3"/>
        <v>0.72247857613711275</v>
      </c>
      <c r="J7" s="141">
        <f t="shared" si="4"/>
        <v>1517</v>
      </c>
    </row>
    <row r="8" spans="1:11">
      <c r="A8" s="117" t="s">
        <v>153</v>
      </c>
      <c r="B8" s="141">
        <v>48</v>
      </c>
      <c r="C8" s="127">
        <f t="shared" si="0"/>
        <v>4.6556741028128033E-2</v>
      </c>
      <c r="D8" s="141">
        <v>210</v>
      </c>
      <c r="E8" s="127">
        <f t="shared" si="1"/>
        <v>0.20368574199806014</v>
      </c>
      <c r="F8" s="141">
        <v>29</v>
      </c>
      <c r="G8" s="127">
        <f t="shared" si="2"/>
        <v>2.8128031037827354E-2</v>
      </c>
      <c r="H8" s="141">
        <v>744</v>
      </c>
      <c r="I8" s="127">
        <f t="shared" si="3"/>
        <v>0.72162948593598453</v>
      </c>
      <c r="J8" s="141">
        <f t="shared" si="4"/>
        <v>1031</v>
      </c>
    </row>
    <row r="9" spans="1:11">
      <c r="A9" s="117" t="s">
        <v>158</v>
      </c>
      <c r="B9" s="141">
        <v>32</v>
      </c>
      <c r="C9" s="127">
        <f t="shared" si="0"/>
        <v>3.131115459882583E-2</v>
      </c>
      <c r="D9" s="141">
        <v>241</v>
      </c>
      <c r="E9" s="127">
        <f t="shared" si="1"/>
        <v>0.23581213307240703</v>
      </c>
      <c r="F9" s="141">
        <v>32</v>
      </c>
      <c r="G9" s="127">
        <f t="shared" si="2"/>
        <v>3.131115459882583E-2</v>
      </c>
      <c r="H9" s="141">
        <v>717</v>
      </c>
      <c r="I9" s="127">
        <f t="shared" si="3"/>
        <v>0.70156555772994134</v>
      </c>
      <c r="J9" s="141">
        <f t="shared" si="4"/>
        <v>1022</v>
      </c>
    </row>
    <row r="10" spans="1:11">
      <c r="A10" s="117" t="s">
        <v>172</v>
      </c>
      <c r="B10" s="141">
        <v>10</v>
      </c>
      <c r="C10" s="127">
        <f t="shared" si="0"/>
        <v>2.557544757033248E-2</v>
      </c>
      <c r="D10" s="141">
        <v>74</v>
      </c>
      <c r="E10" s="127">
        <f t="shared" si="1"/>
        <v>0.18925831202046037</v>
      </c>
      <c r="F10" s="141">
        <v>33</v>
      </c>
      <c r="G10" s="127">
        <f t="shared" si="2"/>
        <v>8.4398976982097182E-2</v>
      </c>
      <c r="H10" s="141">
        <v>274</v>
      </c>
      <c r="I10" s="127">
        <f t="shared" si="3"/>
        <v>0.70076726342710993</v>
      </c>
      <c r="J10" s="141">
        <f t="shared" si="4"/>
        <v>391</v>
      </c>
    </row>
    <row r="11" spans="1:11">
      <c r="A11" s="117" t="s">
        <v>159</v>
      </c>
      <c r="B11" s="141">
        <v>36</v>
      </c>
      <c r="C11" s="127">
        <f t="shared" si="0"/>
        <v>5.3333333333333337E-2</v>
      </c>
      <c r="D11" s="141">
        <v>150</v>
      </c>
      <c r="E11" s="127">
        <f t="shared" si="1"/>
        <v>0.22222222222222221</v>
      </c>
      <c r="F11" s="141">
        <v>23</v>
      </c>
      <c r="G11" s="127">
        <f t="shared" si="2"/>
        <v>3.4074074074074076E-2</v>
      </c>
      <c r="H11" s="141">
        <v>466</v>
      </c>
      <c r="I11" s="127">
        <f t="shared" si="3"/>
        <v>0.69037037037037041</v>
      </c>
      <c r="J11" s="141">
        <f t="shared" si="4"/>
        <v>675</v>
      </c>
    </row>
    <row r="12" spans="1:11">
      <c r="A12" s="117" t="s">
        <v>147</v>
      </c>
      <c r="B12" s="141">
        <v>40</v>
      </c>
      <c r="C12" s="127">
        <f t="shared" si="0"/>
        <v>4.5095828635851182E-2</v>
      </c>
      <c r="D12" s="141">
        <v>206</v>
      </c>
      <c r="E12" s="127">
        <f t="shared" si="1"/>
        <v>0.23224351747463359</v>
      </c>
      <c r="F12" s="141">
        <v>30</v>
      </c>
      <c r="G12" s="127">
        <f t="shared" si="2"/>
        <v>3.3821871476888386E-2</v>
      </c>
      <c r="H12" s="141">
        <v>611</v>
      </c>
      <c r="I12" s="127">
        <f t="shared" si="3"/>
        <v>0.68883878241262686</v>
      </c>
      <c r="J12" s="141">
        <f t="shared" si="4"/>
        <v>887</v>
      </c>
    </row>
    <row r="13" spans="1:11">
      <c r="A13" s="117" t="s">
        <v>179</v>
      </c>
      <c r="B13" s="141">
        <v>37</v>
      </c>
      <c r="C13" s="127">
        <f t="shared" si="0"/>
        <v>4.4524669073405534E-2</v>
      </c>
      <c r="D13" s="141">
        <v>180</v>
      </c>
      <c r="E13" s="127">
        <f t="shared" si="1"/>
        <v>0.21660649819494585</v>
      </c>
      <c r="F13" s="141">
        <v>42</v>
      </c>
      <c r="G13" s="127">
        <f t="shared" si="2"/>
        <v>5.0541516245487361E-2</v>
      </c>
      <c r="H13" s="141">
        <v>572</v>
      </c>
      <c r="I13" s="127">
        <f t="shared" si="3"/>
        <v>0.6883273164861613</v>
      </c>
      <c r="J13" s="141">
        <f t="shared" si="4"/>
        <v>831</v>
      </c>
    </row>
    <row r="14" spans="1:11">
      <c r="A14" s="117" t="s">
        <v>166</v>
      </c>
      <c r="B14" s="141">
        <v>36</v>
      </c>
      <c r="C14" s="127">
        <f t="shared" si="0"/>
        <v>5.6426332288401257E-2</v>
      </c>
      <c r="D14" s="141">
        <v>134</v>
      </c>
      <c r="E14" s="127">
        <f t="shared" si="1"/>
        <v>0.21003134796238246</v>
      </c>
      <c r="F14" s="141">
        <v>34</v>
      </c>
      <c r="G14" s="127">
        <f t="shared" si="2"/>
        <v>5.329153605015674E-2</v>
      </c>
      <c r="H14" s="141">
        <v>434</v>
      </c>
      <c r="I14" s="127">
        <f t="shared" si="3"/>
        <v>0.68025078369905956</v>
      </c>
      <c r="J14" s="141">
        <f t="shared" si="4"/>
        <v>638</v>
      </c>
    </row>
    <row r="15" spans="1:11">
      <c r="A15" s="117" t="s">
        <v>148</v>
      </c>
      <c r="B15" s="141">
        <v>36</v>
      </c>
      <c r="C15" s="127">
        <f t="shared" si="0"/>
        <v>5.0420168067226892E-2</v>
      </c>
      <c r="D15" s="141">
        <v>171</v>
      </c>
      <c r="E15" s="127">
        <f t="shared" si="1"/>
        <v>0.23949579831932774</v>
      </c>
      <c r="F15" s="141">
        <v>28</v>
      </c>
      <c r="G15" s="127">
        <f t="shared" si="2"/>
        <v>3.9215686274509803E-2</v>
      </c>
      <c r="H15" s="141">
        <v>479</v>
      </c>
      <c r="I15" s="127">
        <f t="shared" si="3"/>
        <v>0.67086834733893552</v>
      </c>
      <c r="J15" s="141">
        <f t="shared" si="4"/>
        <v>714</v>
      </c>
    </row>
    <row r="16" spans="1:11">
      <c r="A16" s="117" t="s">
        <v>177</v>
      </c>
      <c r="B16" s="141">
        <v>146</v>
      </c>
      <c r="C16" s="127">
        <f t="shared" si="0"/>
        <v>8.6186540731995276E-2</v>
      </c>
      <c r="D16" s="141">
        <v>366</v>
      </c>
      <c r="E16" s="127">
        <f t="shared" si="1"/>
        <v>0.21605667060212513</v>
      </c>
      <c r="F16" s="141">
        <v>60</v>
      </c>
      <c r="G16" s="127">
        <f t="shared" si="2"/>
        <v>3.541912632821724E-2</v>
      </c>
      <c r="H16" s="141">
        <v>1122</v>
      </c>
      <c r="I16" s="127">
        <f t="shared" si="3"/>
        <v>0.66233766233766234</v>
      </c>
      <c r="J16" s="141">
        <f t="shared" si="4"/>
        <v>1694</v>
      </c>
    </row>
    <row r="17" spans="1:10">
      <c r="A17" s="117" t="s">
        <v>178</v>
      </c>
      <c r="B17" s="141">
        <v>8</v>
      </c>
      <c r="C17" s="127">
        <f t="shared" si="0"/>
        <v>2.9197080291970802E-2</v>
      </c>
      <c r="D17" s="141">
        <v>65</v>
      </c>
      <c r="E17" s="127">
        <f t="shared" si="1"/>
        <v>0.23722627737226276</v>
      </c>
      <c r="F17" s="141">
        <v>23</v>
      </c>
      <c r="G17" s="127">
        <f t="shared" si="2"/>
        <v>8.3941605839416053E-2</v>
      </c>
      <c r="H17" s="141">
        <v>178</v>
      </c>
      <c r="I17" s="127">
        <f t="shared" si="3"/>
        <v>0.64963503649635035</v>
      </c>
      <c r="J17" s="141">
        <f t="shared" si="4"/>
        <v>274</v>
      </c>
    </row>
    <row r="18" spans="1:10">
      <c r="A18" s="117" t="s">
        <v>157</v>
      </c>
      <c r="B18" s="141">
        <v>45</v>
      </c>
      <c r="C18" s="127">
        <f t="shared" si="0"/>
        <v>5.7034220532319393E-2</v>
      </c>
      <c r="D18" s="141">
        <v>208</v>
      </c>
      <c r="E18" s="127">
        <f t="shared" si="1"/>
        <v>0.26362484157160965</v>
      </c>
      <c r="F18" s="141">
        <v>35</v>
      </c>
      <c r="G18" s="127">
        <f t="shared" si="2"/>
        <v>4.4359949302915085E-2</v>
      </c>
      <c r="H18" s="141">
        <v>501</v>
      </c>
      <c r="I18" s="127">
        <f t="shared" si="3"/>
        <v>0.63498098859315588</v>
      </c>
      <c r="J18" s="141">
        <f t="shared" si="4"/>
        <v>789</v>
      </c>
    </row>
    <row r="19" spans="1:10">
      <c r="A19" s="117" t="s">
        <v>160</v>
      </c>
      <c r="B19" s="141">
        <v>39</v>
      </c>
      <c r="C19" s="127">
        <f t="shared" si="0"/>
        <v>5.8470764617691157E-2</v>
      </c>
      <c r="D19" s="141">
        <v>173</v>
      </c>
      <c r="E19" s="127">
        <f t="shared" si="1"/>
        <v>0.25937031484257872</v>
      </c>
      <c r="F19" s="141">
        <v>33</v>
      </c>
      <c r="G19" s="127">
        <f t="shared" si="2"/>
        <v>4.9475262368815595E-2</v>
      </c>
      <c r="H19" s="141">
        <v>422</v>
      </c>
      <c r="I19" s="127">
        <f t="shared" si="3"/>
        <v>0.63268365817091454</v>
      </c>
      <c r="J19" s="141">
        <f t="shared" si="4"/>
        <v>667</v>
      </c>
    </row>
    <row r="20" spans="1:10">
      <c r="A20" s="117" t="s">
        <v>180</v>
      </c>
      <c r="B20" s="141">
        <v>57</v>
      </c>
      <c r="C20" s="127">
        <f t="shared" si="0"/>
        <v>0.10857142857142857</v>
      </c>
      <c r="D20" s="141">
        <v>108</v>
      </c>
      <c r="E20" s="127">
        <f t="shared" si="1"/>
        <v>0.20571428571428571</v>
      </c>
      <c r="F20" s="141">
        <v>37</v>
      </c>
      <c r="G20" s="127">
        <f t="shared" si="2"/>
        <v>7.047619047619047E-2</v>
      </c>
      <c r="H20" s="141">
        <v>323</v>
      </c>
      <c r="I20" s="127">
        <f t="shared" si="3"/>
        <v>0.61523809523809525</v>
      </c>
      <c r="J20" s="141">
        <f t="shared" si="4"/>
        <v>525</v>
      </c>
    </row>
    <row r="21" spans="1:10">
      <c r="A21" s="117" t="s">
        <v>154</v>
      </c>
      <c r="B21" s="141">
        <v>185</v>
      </c>
      <c r="C21" s="127">
        <f t="shared" si="0"/>
        <v>0.1502843216896832</v>
      </c>
      <c r="D21" s="141">
        <v>250</v>
      </c>
      <c r="E21" s="127">
        <f t="shared" si="1"/>
        <v>0.20308692120227456</v>
      </c>
      <c r="F21" s="141">
        <v>55</v>
      </c>
      <c r="G21" s="127">
        <f t="shared" si="2"/>
        <v>4.4679122664500408E-2</v>
      </c>
      <c r="H21" s="141">
        <v>741</v>
      </c>
      <c r="I21" s="127">
        <f t="shared" si="3"/>
        <v>0.60194963444354188</v>
      </c>
      <c r="J21" s="141">
        <f t="shared" si="4"/>
        <v>1231</v>
      </c>
    </row>
    <row r="22" spans="1:10">
      <c r="A22" s="117" t="s">
        <v>146</v>
      </c>
      <c r="B22" s="141">
        <v>40</v>
      </c>
      <c r="C22" s="127">
        <f t="shared" si="0"/>
        <v>8.8691796008869186E-2</v>
      </c>
      <c r="D22" s="141">
        <v>127</v>
      </c>
      <c r="E22" s="127">
        <f t="shared" si="1"/>
        <v>0.28159645232815966</v>
      </c>
      <c r="F22" s="141">
        <v>16</v>
      </c>
      <c r="G22" s="127">
        <f t="shared" si="2"/>
        <v>3.5476718403547672E-2</v>
      </c>
      <c r="H22" s="141">
        <v>268</v>
      </c>
      <c r="I22" s="127">
        <f t="shared" si="3"/>
        <v>0.59423503325942351</v>
      </c>
      <c r="J22" s="141">
        <f t="shared" si="4"/>
        <v>451</v>
      </c>
    </row>
    <row r="23" spans="1:10">
      <c r="A23" s="117" t="s">
        <v>176</v>
      </c>
      <c r="B23" s="141">
        <v>64</v>
      </c>
      <c r="C23" s="127">
        <f t="shared" si="0"/>
        <v>9.5238095238095233E-2</v>
      </c>
      <c r="D23" s="141">
        <v>156</v>
      </c>
      <c r="E23" s="127">
        <f t="shared" si="1"/>
        <v>0.23214285714285715</v>
      </c>
      <c r="F23" s="141">
        <v>53</v>
      </c>
      <c r="G23" s="127">
        <f t="shared" si="2"/>
        <v>7.8869047619047616E-2</v>
      </c>
      <c r="H23" s="141">
        <v>399</v>
      </c>
      <c r="I23" s="127">
        <f t="shared" si="3"/>
        <v>0.59375</v>
      </c>
      <c r="J23" s="141">
        <f t="shared" si="4"/>
        <v>672</v>
      </c>
    </row>
    <row r="24" spans="1:10">
      <c r="A24" s="117" t="s">
        <v>181</v>
      </c>
      <c r="B24" s="141">
        <v>48</v>
      </c>
      <c r="C24" s="127">
        <f t="shared" si="0"/>
        <v>7.29483282674772E-2</v>
      </c>
      <c r="D24" s="141">
        <v>161</v>
      </c>
      <c r="E24" s="127">
        <f t="shared" si="1"/>
        <v>0.24468085106382978</v>
      </c>
      <c r="F24" s="141">
        <v>62</v>
      </c>
      <c r="G24" s="127">
        <f t="shared" si="2"/>
        <v>9.4224924012158054E-2</v>
      </c>
      <c r="H24" s="141">
        <v>387</v>
      </c>
      <c r="I24" s="127">
        <f t="shared" si="3"/>
        <v>0.58814589665653494</v>
      </c>
      <c r="J24" s="141">
        <f t="shared" si="4"/>
        <v>658</v>
      </c>
    </row>
    <row r="25" spans="1:10">
      <c r="A25" s="117" t="s">
        <v>162</v>
      </c>
      <c r="B25" s="141">
        <v>39</v>
      </c>
      <c r="C25" s="127">
        <f t="shared" si="0"/>
        <v>0.13448275862068965</v>
      </c>
      <c r="D25" s="141">
        <v>70</v>
      </c>
      <c r="E25" s="127">
        <f t="shared" si="1"/>
        <v>0.2413793103448276</v>
      </c>
      <c r="F25" s="141">
        <v>12</v>
      </c>
      <c r="G25" s="127">
        <f t="shared" si="2"/>
        <v>4.1379310344827586E-2</v>
      </c>
      <c r="H25" s="141">
        <v>169</v>
      </c>
      <c r="I25" s="127">
        <f t="shared" si="3"/>
        <v>0.58275862068965523</v>
      </c>
      <c r="J25" s="141">
        <f t="shared" si="4"/>
        <v>290</v>
      </c>
    </row>
    <row r="26" spans="1:10">
      <c r="A26" s="117" t="s">
        <v>149</v>
      </c>
      <c r="B26" s="141">
        <v>152</v>
      </c>
      <c r="C26" s="127">
        <f t="shared" si="0"/>
        <v>0.11143695014662756</v>
      </c>
      <c r="D26" s="141">
        <v>360</v>
      </c>
      <c r="E26" s="127">
        <f t="shared" si="1"/>
        <v>0.26392961876832843</v>
      </c>
      <c r="F26" s="141">
        <v>63</v>
      </c>
      <c r="G26" s="127">
        <f t="shared" si="2"/>
        <v>4.6187683284457479E-2</v>
      </c>
      <c r="H26" s="141">
        <v>789</v>
      </c>
      <c r="I26" s="127">
        <f t="shared" si="3"/>
        <v>0.57844574780058655</v>
      </c>
      <c r="J26" s="141">
        <f t="shared" si="4"/>
        <v>1364</v>
      </c>
    </row>
    <row r="27" spans="1:10">
      <c r="A27" s="117" t="s">
        <v>145</v>
      </c>
      <c r="B27" s="141">
        <v>52</v>
      </c>
      <c r="C27" s="127">
        <f t="shared" si="0"/>
        <v>0.15116279069767441</v>
      </c>
      <c r="D27" s="141">
        <v>87</v>
      </c>
      <c r="E27" s="127">
        <f t="shared" si="1"/>
        <v>0.25290697674418605</v>
      </c>
      <c r="F27" s="141">
        <v>9</v>
      </c>
      <c r="G27" s="127">
        <f t="shared" si="2"/>
        <v>2.616279069767442E-2</v>
      </c>
      <c r="H27" s="141">
        <v>196</v>
      </c>
      <c r="I27" s="127">
        <f t="shared" si="3"/>
        <v>0.56976744186046513</v>
      </c>
      <c r="J27" s="141">
        <f t="shared" si="4"/>
        <v>344</v>
      </c>
    </row>
    <row r="28" spans="1:10">
      <c r="A28" s="117" t="s">
        <v>183</v>
      </c>
      <c r="B28" s="141">
        <v>170</v>
      </c>
      <c r="C28" s="127">
        <f t="shared" si="0"/>
        <v>6.0735977134690963E-2</v>
      </c>
      <c r="D28" s="141">
        <v>705</v>
      </c>
      <c r="E28" s="127">
        <f t="shared" si="1"/>
        <v>0.25187566988210075</v>
      </c>
      <c r="F28" s="141">
        <v>354</v>
      </c>
      <c r="G28" s="127">
        <f t="shared" si="2"/>
        <v>0.12647374062165059</v>
      </c>
      <c r="H28" s="141">
        <v>1570</v>
      </c>
      <c r="I28" s="127">
        <f t="shared" si="3"/>
        <v>0.56091461236155771</v>
      </c>
      <c r="J28" s="141">
        <f t="shared" si="4"/>
        <v>2799</v>
      </c>
    </row>
    <row r="29" spans="1:10">
      <c r="A29" s="117" t="s">
        <v>152</v>
      </c>
      <c r="B29" s="141">
        <v>60</v>
      </c>
      <c r="C29" s="127">
        <f t="shared" si="0"/>
        <v>6.2176165803108807E-2</v>
      </c>
      <c r="D29" s="141">
        <v>279</v>
      </c>
      <c r="E29" s="127">
        <f t="shared" si="1"/>
        <v>0.28911917098445594</v>
      </c>
      <c r="F29" s="141">
        <v>92</v>
      </c>
      <c r="G29" s="127">
        <f t="shared" si="2"/>
        <v>9.5336787564766837E-2</v>
      </c>
      <c r="H29" s="141">
        <v>534</v>
      </c>
      <c r="I29" s="127">
        <f t="shared" si="3"/>
        <v>0.55336787564766843</v>
      </c>
      <c r="J29" s="141">
        <f t="shared" si="4"/>
        <v>965</v>
      </c>
    </row>
    <row r="30" spans="1:10">
      <c r="A30" s="117" t="s">
        <v>169</v>
      </c>
      <c r="B30" s="141">
        <v>53</v>
      </c>
      <c r="C30" s="127">
        <f t="shared" si="0"/>
        <v>9.3309859154929578E-2</v>
      </c>
      <c r="D30" s="141">
        <v>161</v>
      </c>
      <c r="E30" s="127">
        <f t="shared" si="1"/>
        <v>0.28345070422535212</v>
      </c>
      <c r="F30" s="141">
        <v>54</v>
      </c>
      <c r="G30" s="127">
        <f t="shared" si="2"/>
        <v>9.5070422535211266E-2</v>
      </c>
      <c r="H30" s="141">
        <v>300</v>
      </c>
      <c r="I30" s="127">
        <f t="shared" si="3"/>
        <v>0.528169014084507</v>
      </c>
      <c r="J30" s="141">
        <f t="shared" si="4"/>
        <v>568</v>
      </c>
    </row>
    <row r="31" spans="1:10">
      <c r="A31" s="117" t="s">
        <v>161</v>
      </c>
      <c r="B31" s="141">
        <v>130</v>
      </c>
      <c r="C31" s="127">
        <f t="shared" si="0"/>
        <v>0.11383537653239929</v>
      </c>
      <c r="D31" s="141">
        <v>361</v>
      </c>
      <c r="E31" s="127">
        <f t="shared" si="1"/>
        <v>0.31611208406304731</v>
      </c>
      <c r="F31" s="141">
        <v>57</v>
      </c>
      <c r="G31" s="127">
        <f t="shared" si="2"/>
        <v>4.9912434325744305E-2</v>
      </c>
      <c r="H31" s="141">
        <v>594</v>
      </c>
      <c r="I31" s="127">
        <f t="shared" si="3"/>
        <v>0.52014010507880915</v>
      </c>
      <c r="J31" s="141">
        <f t="shared" si="4"/>
        <v>1142</v>
      </c>
    </row>
    <row r="32" spans="1:10">
      <c r="A32" s="117" t="s">
        <v>140</v>
      </c>
      <c r="B32" s="141">
        <v>39</v>
      </c>
      <c r="C32" s="127">
        <f>B32/J32</f>
        <v>0.15234375</v>
      </c>
      <c r="D32" s="141">
        <v>78</v>
      </c>
      <c r="E32" s="127">
        <f>D32/J32</f>
        <v>0.3046875</v>
      </c>
      <c r="F32" s="141">
        <v>11</v>
      </c>
      <c r="G32" s="127">
        <f>F32/J32</f>
        <v>4.296875E-2</v>
      </c>
      <c r="H32" s="141">
        <v>128</v>
      </c>
      <c r="I32" s="127">
        <f>H32/J32</f>
        <v>0.5</v>
      </c>
      <c r="J32" s="141">
        <f>SUM(B32,D32,F32,H32)</f>
        <v>256</v>
      </c>
    </row>
    <row r="33" spans="1:10">
      <c r="A33" s="117" t="s">
        <v>164</v>
      </c>
      <c r="B33" s="141">
        <v>72</v>
      </c>
      <c r="C33" s="127">
        <f t="shared" si="0"/>
        <v>0.13559322033898305</v>
      </c>
      <c r="D33" s="141">
        <v>161</v>
      </c>
      <c r="E33" s="127">
        <f t="shared" si="1"/>
        <v>0.3032015065913371</v>
      </c>
      <c r="F33" s="141">
        <v>34</v>
      </c>
      <c r="G33" s="127">
        <f t="shared" si="2"/>
        <v>6.4030131826741998E-2</v>
      </c>
      <c r="H33" s="141">
        <v>264</v>
      </c>
      <c r="I33" s="127">
        <f t="shared" si="3"/>
        <v>0.49717514124293788</v>
      </c>
      <c r="J33" s="141">
        <f t="shared" si="4"/>
        <v>531</v>
      </c>
    </row>
    <row r="34" spans="1:10">
      <c r="A34" s="117" t="s">
        <v>167</v>
      </c>
      <c r="B34" s="141">
        <v>74</v>
      </c>
      <c r="C34" s="127">
        <f t="shared" si="0"/>
        <v>0.13333333333333333</v>
      </c>
      <c r="D34" s="141">
        <v>181</v>
      </c>
      <c r="E34" s="127">
        <f t="shared" si="1"/>
        <v>0.32612612612612613</v>
      </c>
      <c r="F34" s="141">
        <v>28</v>
      </c>
      <c r="G34" s="127">
        <f t="shared" si="2"/>
        <v>5.0450450450450449E-2</v>
      </c>
      <c r="H34" s="141">
        <v>272</v>
      </c>
      <c r="I34" s="127">
        <f t="shared" si="3"/>
        <v>0.49009009009009008</v>
      </c>
      <c r="J34" s="141">
        <f t="shared" si="4"/>
        <v>555</v>
      </c>
    </row>
    <row r="35" spans="1:10">
      <c r="A35" s="117" t="s">
        <v>174</v>
      </c>
      <c r="B35" s="141">
        <v>180</v>
      </c>
      <c r="C35" s="127">
        <f t="shared" si="0"/>
        <v>0.13382899628252787</v>
      </c>
      <c r="D35" s="141">
        <v>447</v>
      </c>
      <c r="E35" s="127">
        <f t="shared" si="1"/>
        <v>0.33234200743494424</v>
      </c>
      <c r="F35" s="141">
        <v>77</v>
      </c>
      <c r="G35" s="127">
        <f t="shared" si="2"/>
        <v>5.724907063197026E-2</v>
      </c>
      <c r="H35" s="141">
        <v>641</v>
      </c>
      <c r="I35" s="127">
        <f t="shared" si="3"/>
        <v>0.47657992565055762</v>
      </c>
      <c r="J35" s="141">
        <f t="shared" si="4"/>
        <v>1345</v>
      </c>
    </row>
    <row r="36" spans="1:10">
      <c r="A36" s="117" t="s">
        <v>173</v>
      </c>
      <c r="B36" s="141">
        <v>121</v>
      </c>
      <c r="C36" s="127">
        <f t="shared" si="0"/>
        <v>0.14404761904761904</v>
      </c>
      <c r="D36" s="141">
        <v>278</v>
      </c>
      <c r="E36" s="127">
        <f t="shared" si="1"/>
        <v>0.33095238095238094</v>
      </c>
      <c r="F36" s="141">
        <v>41</v>
      </c>
      <c r="G36" s="127">
        <f t="shared" si="2"/>
        <v>4.880952380952381E-2</v>
      </c>
      <c r="H36" s="141">
        <v>400</v>
      </c>
      <c r="I36" s="127">
        <f t="shared" si="3"/>
        <v>0.47619047619047616</v>
      </c>
      <c r="J36" s="141">
        <f t="shared" si="4"/>
        <v>840</v>
      </c>
    </row>
    <row r="37" spans="1:10">
      <c r="A37" s="117" t="s">
        <v>175</v>
      </c>
      <c r="B37" s="141">
        <v>17</v>
      </c>
      <c r="C37" s="127">
        <f t="shared" si="0"/>
        <v>0.15740740740740741</v>
      </c>
      <c r="D37" s="141">
        <v>41</v>
      </c>
      <c r="E37" s="127">
        <f t="shared" si="1"/>
        <v>0.37962962962962965</v>
      </c>
      <c r="F37" s="141">
        <v>1</v>
      </c>
      <c r="G37" s="127">
        <f t="shared" si="2"/>
        <v>9.2592592592592587E-3</v>
      </c>
      <c r="H37" s="141">
        <v>49</v>
      </c>
      <c r="I37" s="127">
        <f t="shared" si="3"/>
        <v>0.45370370370370372</v>
      </c>
      <c r="J37" s="141">
        <f t="shared" si="4"/>
        <v>108</v>
      </c>
    </row>
    <row r="38" spans="1:10">
      <c r="A38" s="117" t="s">
        <v>165</v>
      </c>
      <c r="B38" s="141">
        <v>196</v>
      </c>
      <c r="C38" s="127">
        <f t="shared" si="0"/>
        <v>0.18738049713193117</v>
      </c>
      <c r="D38" s="141">
        <v>397</v>
      </c>
      <c r="E38" s="127">
        <f t="shared" si="1"/>
        <v>0.37954110898661569</v>
      </c>
      <c r="F38" s="141">
        <v>52</v>
      </c>
      <c r="G38" s="127">
        <f t="shared" si="2"/>
        <v>4.9713193116634802E-2</v>
      </c>
      <c r="H38" s="141">
        <v>401</v>
      </c>
      <c r="I38" s="127">
        <f t="shared" si="3"/>
        <v>0.38336520076481834</v>
      </c>
      <c r="J38" s="141">
        <f t="shared" si="4"/>
        <v>1046</v>
      </c>
    </row>
    <row r="39" spans="1:10">
      <c r="A39" s="117" t="s">
        <v>150</v>
      </c>
      <c r="B39" s="141">
        <v>113</v>
      </c>
      <c r="C39" s="127">
        <f t="shared" si="0"/>
        <v>0.14732724902216426</v>
      </c>
      <c r="D39" s="141">
        <v>288</v>
      </c>
      <c r="E39" s="127">
        <f t="shared" si="1"/>
        <v>0.37548891786179922</v>
      </c>
      <c r="F39" s="141">
        <v>73</v>
      </c>
      <c r="G39" s="127">
        <f t="shared" si="2"/>
        <v>9.5176010430247718E-2</v>
      </c>
      <c r="H39" s="141">
        <v>293</v>
      </c>
      <c r="I39" s="127">
        <f t="shared" si="3"/>
        <v>0.38200782268578881</v>
      </c>
      <c r="J39" s="141">
        <f t="shared" si="4"/>
        <v>767</v>
      </c>
    </row>
    <row r="40" spans="1:10">
      <c r="A40" s="117" t="s">
        <v>163</v>
      </c>
      <c r="B40" s="141">
        <v>99</v>
      </c>
      <c r="C40" s="127">
        <f t="shared" si="0"/>
        <v>0.2028688524590164</v>
      </c>
      <c r="D40" s="141">
        <v>192</v>
      </c>
      <c r="E40" s="127">
        <f t="shared" si="1"/>
        <v>0.39344262295081966</v>
      </c>
      <c r="F40" s="141">
        <v>21</v>
      </c>
      <c r="G40" s="127">
        <f t="shared" si="2"/>
        <v>4.3032786885245901E-2</v>
      </c>
      <c r="H40" s="141">
        <v>176</v>
      </c>
      <c r="I40" s="127">
        <f t="shared" si="3"/>
        <v>0.36065573770491804</v>
      </c>
      <c r="J40" s="141">
        <f t="shared" si="4"/>
        <v>488</v>
      </c>
    </row>
    <row r="41" spans="1:10">
      <c r="A41" s="117" t="s">
        <v>303</v>
      </c>
      <c r="B41" s="141">
        <v>258</v>
      </c>
      <c r="C41" s="127">
        <f t="shared" si="0"/>
        <v>0.22357019064124783</v>
      </c>
      <c r="D41" s="141">
        <v>332</v>
      </c>
      <c r="E41" s="127">
        <f t="shared" si="1"/>
        <v>0.28769497400346622</v>
      </c>
      <c r="F41" s="141">
        <v>160</v>
      </c>
      <c r="G41" s="127">
        <f t="shared" si="2"/>
        <v>0.13864818024263431</v>
      </c>
      <c r="H41" s="141">
        <v>404</v>
      </c>
      <c r="I41" s="127">
        <f t="shared" si="3"/>
        <v>0.35008665511265163</v>
      </c>
      <c r="J41" s="141">
        <f t="shared" si="4"/>
        <v>1154</v>
      </c>
    </row>
    <row r="42" spans="1:10">
      <c r="A42" s="117" t="s">
        <v>182</v>
      </c>
      <c r="B42" s="141">
        <v>475</v>
      </c>
      <c r="C42" s="127">
        <f t="shared" si="0"/>
        <v>0.22384542884071632</v>
      </c>
      <c r="D42" s="141">
        <v>791</v>
      </c>
      <c r="E42" s="127">
        <f t="shared" si="1"/>
        <v>0.37276154571159281</v>
      </c>
      <c r="F42" s="141">
        <v>278</v>
      </c>
      <c r="G42" s="127">
        <f t="shared" si="2"/>
        <v>0.13100848256361922</v>
      </c>
      <c r="H42" s="141">
        <v>578</v>
      </c>
      <c r="I42" s="127">
        <f t="shared" si="3"/>
        <v>0.27238454288407166</v>
      </c>
      <c r="J42" s="141">
        <f t="shared" si="4"/>
        <v>2122</v>
      </c>
    </row>
    <row r="43" spans="1:10">
      <c r="A43" s="117" t="s">
        <v>170</v>
      </c>
      <c r="B43" s="141">
        <v>178</v>
      </c>
      <c r="C43" s="127">
        <f t="shared" si="0"/>
        <v>0.14071146245059288</v>
      </c>
      <c r="D43" s="141">
        <v>452</v>
      </c>
      <c r="E43" s="127">
        <f t="shared" si="1"/>
        <v>0.35731225296442687</v>
      </c>
      <c r="F43" s="141">
        <v>298</v>
      </c>
      <c r="G43" s="127">
        <f t="shared" si="2"/>
        <v>0.23557312252964427</v>
      </c>
      <c r="H43" s="141">
        <v>337</v>
      </c>
      <c r="I43" s="127">
        <f t="shared" si="3"/>
        <v>0.26640316205533598</v>
      </c>
      <c r="J43" s="141">
        <f t="shared" si="4"/>
        <v>1265</v>
      </c>
    </row>
    <row r="44" spans="1:10">
      <c r="A44" s="117" t="s">
        <v>151</v>
      </c>
      <c r="B44" s="141">
        <v>115</v>
      </c>
      <c r="C44" s="127">
        <f t="shared" si="0"/>
        <v>0.62841530054644812</v>
      </c>
      <c r="D44" s="141">
        <v>26</v>
      </c>
      <c r="E44" s="127">
        <f t="shared" si="1"/>
        <v>0.14207650273224043</v>
      </c>
      <c r="F44" s="141">
        <v>7</v>
      </c>
      <c r="G44" s="127">
        <f t="shared" si="2"/>
        <v>3.825136612021858E-2</v>
      </c>
      <c r="H44" s="141">
        <v>35</v>
      </c>
      <c r="I44" s="127">
        <f t="shared" si="3"/>
        <v>0.19125683060109289</v>
      </c>
      <c r="J44" s="141">
        <f t="shared" si="4"/>
        <v>183</v>
      </c>
    </row>
    <row r="45" spans="1:10">
      <c r="A45" s="117" t="s">
        <v>17</v>
      </c>
      <c r="B45" s="141">
        <f>SUM(B4:B44)</f>
        <v>3583</v>
      </c>
      <c r="C45" s="127">
        <f t="shared" si="0"/>
        <v>0.1047630186251864</v>
      </c>
      <c r="D45" s="141">
        <f>SUM(D4:D44)</f>
        <v>9299</v>
      </c>
      <c r="E45" s="127">
        <f t="shared" si="1"/>
        <v>0.27189263471828307</v>
      </c>
      <c r="F45" s="141">
        <f>SUM(F4:F44)</f>
        <v>2426</v>
      </c>
      <c r="G45" s="127">
        <f t="shared" si="2"/>
        <v>7.0933598432794356E-2</v>
      </c>
      <c r="H45" s="141">
        <f>SUM(H4:H44)</f>
        <v>18893</v>
      </c>
      <c r="I45" s="127">
        <f t="shared" si="3"/>
        <v>0.55241074822373615</v>
      </c>
      <c r="J45" s="141">
        <f>SUM(J4:J44)</f>
        <v>34201</v>
      </c>
    </row>
    <row r="46" spans="1:10">
      <c r="A46" s="1010" t="s">
        <v>304</v>
      </c>
      <c r="B46" s="1011"/>
      <c r="C46" s="1011"/>
      <c r="D46" s="1011"/>
      <c r="E46" s="1011"/>
      <c r="F46" s="1011"/>
      <c r="G46" s="129"/>
      <c r="H46" s="130"/>
      <c r="I46" s="129"/>
      <c r="J46" s="131"/>
    </row>
    <row r="47" spans="1:10">
      <c r="A47" s="122" t="s">
        <v>230</v>
      </c>
      <c r="G47" s="128"/>
      <c r="H47" s="130"/>
      <c r="I47" s="130"/>
      <c r="J47" s="131"/>
    </row>
  </sheetData>
  <customSheetViews>
    <customSheetView guid="{9CA68ABA-C7BA-4E64-96EE-1D97745C1F44}" topLeftCell="A16">
      <selection activeCell="A46" sqref="A46:F46"/>
      <pageMargins left="0.78740157499999996" right="0.78740157499999996" top="0.984251969" bottom="0.984251969" header="0.4921259845" footer="0.4921259845"/>
      <headerFooter alignWithMargins="0"/>
    </customSheetView>
  </customSheetViews>
  <mergeCells count="6">
    <mergeCell ref="A46:F46"/>
    <mergeCell ref="A1:J1"/>
    <mergeCell ref="B2:C2"/>
    <mergeCell ref="D2:E2"/>
    <mergeCell ref="F2:G2"/>
    <mergeCell ref="H2:I2"/>
  </mergeCells>
  <pageMargins left="0.78740157499999996" right="0.78740157499999996" top="0.984251969" bottom="0.984251969" header="0.4921259845" footer="0.4921259845"/>
  <headerFooter alignWithMargins="0"/>
  <ignoredErrors>
    <ignoredError sqref="C45 E45 G45 I4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heetViews>
  <sheetFormatPr baseColWidth="10" defaultRowHeight="12.75"/>
  <cols>
    <col min="1" max="1" width="25.25" style="115" customWidth="1"/>
    <col min="2" max="15" width="7.75" style="115" customWidth="1"/>
    <col min="16" max="256" width="11.25" style="115"/>
    <col min="257" max="257" width="25.25" style="115" customWidth="1"/>
    <col min="258" max="512" width="11.25" style="115"/>
    <col min="513" max="513" width="25.25" style="115" customWidth="1"/>
    <col min="514" max="768" width="11.25" style="115"/>
    <col min="769" max="769" width="25.25" style="115" customWidth="1"/>
    <col min="770" max="1024" width="11.25" style="115"/>
    <col min="1025" max="1025" width="25.25" style="115" customWidth="1"/>
    <col min="1026" max="1280" width="11.25" style="115"/>
    <col min="1281" max="1281" width="25.25" style="115" customWidth="1"/>
    <col min="1282" max="1536" width="11.25" style="115"/>
    <col min="1537" max="1537" width="25.25" style="115" customWidth="1"/>
    <col min="1538" max="1792" width="11.25" style="115"/>
    <col min="1793" max="1793" width="25.25" style="115" customWidth="1"/>
    <col min="1794" max="2048" width="11.25" style="115"/>
    <col min="2049" max="2049" width="25.25" style="115" customWidth="1"/>
    <col min="2050" max="2304" width="11.25" style="115"/>
    <col min="2305" max="2305" width="25.25" style="115" customWidth="1"/>
    <col min="2306" max="2560" width="11.25" style="115"/>
    <col min="2561" max="2561" width="25.25" style="115" customWidth="1"/>
    <col min="2562" max="2816" width="11.25" style="115"/>
    <col min="2817" max="2817" width="25.25" style="115" customWidth="1"/>
    <col min="2818" max="3072" width="11.25" style="115"/>
    <col min="3073" max="3073" width="25.25" style="115" customWidth="1"/>
    <col min="3074" max="3328" width="11.25" style="115"/>
    <col min="3329" max="3329" width="25.25" style="115" customWidth="1"/>
    <col min="3330" max="3584" width="11.25" style="115"/>
    <col min="3585" max="3585" width="25.25" style="115" customWidth="1"/>
    <col min="3586" max="3840" width="11.25" style="115"/>
    <col min="3841" max="3841" width="25.25" style="115" customWidth="1"/>
    <col min="3842" max="4096" width="11.25" style="115"/>
    <col min="4097" max="4097" width="25.25" style="115" customWidth="1"/>
    <col min="4098" max="4352" width="11.25" style="115"/>
    <col min="4353" max="4353" width="25.25" style="115" customWidth="1"/>
    <col min="4354" max="4608" width="11.25" style="115"/>
    <col min="4609" max="4609" width="25.25" style="115" customWidth="1"/>
    <col min="4610" max="4864" width="11.25" style="115"/>
    <col min="4865" max="4865" width="25.25" style="115" customWidth="1"/>
    <col min="4866" max="5120" width="11.25" style="115"/>
    <col min="5121" max="5121" width="25.25" style="115" customWidth="1"/>
    <col min="5122" max="5376" width="11.25" style="115"/>
    <col min="5377" max="5377" width="25.25" style="115" customWidth="1"/>
    <col min="5378" max="5632" width="11.25" style="115"/>
    <col min="5633" max="5633" width="25.25" style="115" customWidth="1"/>
    <col min="5634" max="5888" width="11.25" style="115"/>
    <col min="5889" max="5889" width="25.25" style="115" customWidth="1"/>
    <col min="5890" max="6144" width="11.25" style="115"/>
    <col min="6145" max="6145" width="25.25" style="115" customWidth="1"/>
    <col min="6146" max="6400" width="11.25" style="115"/>
    <col min="6401" max="6401" width="25.25" style="115" customWidth="1"/>
    <col min="6402" max="6656" width="11.25" style="115"/>
    <col min="6657" max="6657" width="25.25" style="115" customWidth="1"/>
    <col min="6658" max="6912" width="11.25" style="115"/>
    <col min="6913" max="6913" width="25.25" style="115" customWidth="1"/>
    <col min="6914" max="7168" width="11.25" style="115"/>
    <col min="7169" max="7169" width="25.25" style="115" customWidth="1"/>
    <col min="7170" max="7424" width="11.25" style="115"/>
    <col min="7425" max="7425" width="25.25" style="115" customWidth="1"/>
    <col min="7426" max="7680" width="11.25" style="115"/>
    <col min="7681" max="7681" width="25.25" style="115" customWidth="1"/>
    <col min="7682" max="7936" width="11.25" style="115"/>
    <col min="7937" max="7937" width="25.25" style="115" customWidth="1"/>
    <col min="7938" max="8192" width="11.25" style="115"/>
    <col min="8193" max="8193" width="25.25" style="115" customWidth="1"/>
    <col min="8194" max="8448" width="11.25" style="115"/>
    <col min="8449" max="8449" width="25.25" style="115" customWidth="1"/>
    <col min="8450" max="8704" width="11.25" style="115"/>
    <col min="8705" max="8705" width="25.25" style="115" customWidth="1"/>
    <col min="8706" max="8960" width="11.25" style="115"/>
    <col min="8961" max="8961" width="25.25" style="115" customWidth="1"/>
    <col min="8962" max="9216" width="11.25" style="115"/>
    <col min="9217" max="9217" width="25.25" style="115" customWidth="1"/>
    <col min="9218" max="9472" width="11.25" style="115"/>
    <col min="9473" max="9473" width="25.25" style="115" customWidth="1"/>
    <col min="9474" max="9728" width="11.25" style="115"/>
    <col min="9729" max="9729" width="25.25" style="115" customWidth="1"/>
    <col min="9730" max="9984" width="11.25" style="115"/>
    <col min="9985" max="9985" width="25.25" style="115" customWidth="1"/>
    <col min="9986" max="10240" width="11.25" style="115"/>
    <col min="10241" max="10241" width="25.25" style="115" customWidth="1"/>
    <col min="10242" max="10496" width="11.25" style="115"/>
    <col min="10497" max="10497" width="25.25" style="115" customWidth="1"/>
    <col min="10498" max="10752" width="11.25" style="115"/>
    <col min="10753" max="10753" width="25.25" style="115" customWidth="1"/>
    <col min="10754" max="11008" width="11.25" style="115"/>
    <col min="11009" max="11009" width="25.25" style="115" customWidth="1"/>
    <col min="11010" max="11264" width="11.25" style="115"/>
    <col min="11265" max="11265" width="25.25" style="115" customWidth="1"/>
    <col min="11266" max="11520" width="11.25" style="115"/>
    <col min="11521" max="11521" width="25.25" style="115" customWidth="1"/>
    <col min="11522" max="11776" width="11.25" style="115"/>
    <col min="11777" max="11777" width="25.25" style="115" customWidth="1"/>
    <col min="11778" max="12032" width="11.25" style="115"/>
    <col min="12033" max="12033" width="25.25" style="115" customWidth="1"/>
    <col min="12034" max="12288" width="11.25" style="115"/>
    <col min="12289" max="12289" width="25.25" style="115" customWidth="1"/>
    <col min="12290" max="12544" width="11.25" style="115"/>
    <col min="12545" max="12545" width="25.25" style="115" customWidth="1"/>
    <col min="12546" max="12800" width="11.25" style="115"/>
    <col min="12801" max="12801" width="25.25" style="115" customWidth="1"/>
    <col min="12802" max="13056" width="11.25" style="115"/>
    <col min="13057" max="13057" width="25.25" style="115" customWidth="1"/>
    <col min="13058" max="13312" width="11.25" style="115"/>
    <col min="13313" max="13313" width="25.25" style="115" customWidth="1"/>
    <col min="13314" max="13568" width="11.25" style="115"/>
    <col min="13569" max="13569" width="25.25" style="115" customWidth="1"/>
    <col min="13570" max="13824" width="11.25" style="115"/>
    <col min="13825" max="13825" width="25.25" style="115" customWidth="1"/>
    <col min="13826" max="14080" width="11.25" style="115"/>
    <col min="14081" max="14081" width="25.25" style="115" customWidth="1"/>
    <col min="14082" max="14336" width="11.25" style="115"/>
    <col min="14337" max="14337" width="25.25" style="115" customWidth="1"/>
    <col min="14338" max="14592" width="11.25" style="115"/>
    <col min="14593" max="14593" width="25.25" style="115" customWidth="1"/>
    <col min="14594" max="14848" width="11.25" style="115"/>
    <col min="14849" max="14849" width="25.25" style="115" customWidth="1"/>
    <col min="14850" max="15104" width="11.25" style="115"/>
    <col min="15105" max="15105" width="25.25" style="115" customWidth="1"/>
    <col min="15106" max="15360" width="11.25" style="115"/>
    <col min="15361" max="15361" width="25.25" style="115" customWidth="1"/>
    <col min="15362" max="15616" width="11.25" style="115"/>
    <col min="15617" max="15617" width="25.25" style="115" customWidth="1"/>
    <col min="15618" max="15872" width="11.25" style="115"/>
    <col min="15873" max="15873" width="25.25" style="115" customWidth="1"/>
    <col min="15874" max="16128" width="11.25" style="115"/>
    <col min="16129" max="16129" width="25.25" style="115" customWidth="1"/>
    <col min="16130" max="16384" width="11.25" style="115"/>
  </cols>
  <sheetData>
    <row r="1" spans="1:15" ht="27.6" customHeight="1">
      <c r="A1" s="951" t="s">
        <v>305</v>
      </c>
      <c r="B1" s="969"/>
      <c r="C1" s="969"/>
      <c r="D1" s="969"/>
      <c r="E1" s="969"/>
      <c r="F1" s="969"/>
      <c r="G1" s="969"/>
      <c r="H1" s="969"/>
      <c r="I1" s="969"/>
      <c r="J1" s="969"/>
    </row>
    <row r="2" spans="1:15">
      <c r="A2" s="116"/>
      <c r="B2" s="1014">
        <v>2006</v>
      </c>
      <c r="C2" s="1014"/>
      <c r="D2" s="1013">
        <v>2007</v>
      </c>
      <c r="E2" s="1013"/>
      <c r="F2" s="1013">
        <v>2008</v>
      </c>
      <c r="G2" s="1013"/>
      <c r="H2" s="1013">
        <v>2009</v>
      </c>
      <c r="I2" s="1013"/>
      <c r="J2" s="1013">
        <v>2010</v>
      </c>
      <c r="K2" s="1013"/>
      <c r="L2" s="1013">
        <v>2011</v>
      </c>
      <c r="M2" s="1013"/>
      <c r="N2" s="1013">
        <v>2012</v>
      </c>
      <c r="O2" s="1013"/>
    </row>
    <row r="3" spans="1:15" ht="25.5">
      <c r="A3" s="117" t="s">
        <v>306</v>
      </c>
      <c r="B3" s="125" t="s">
        <v>6</v>
      </c>
      <c r="C3" s="126" t="s">
        <v>7</v>
      </c>
      <c r="D3" s="125" t="s">
        <v>6</v>
      </c>
      <c r="E3" s="126" t="s">
        <v>7</v>
      </c>
      <c r="F3" s="125" t="s">
        <v>6</v>
      </c>
      <c r="G3" s="126" t="s">
        <v>7</v>
      </c>
      <c r="H3" s="125" t="s">
        <v>6</v>
      </c>
      <c r="I3" s="126" t="s">
        <v>7</v>
      </c>
      <c r="J3" s="125" t="s">
        <v>6</v>
      </c>
      <c r="K3" s="126" t="s">
        <v>7</v>
      </c>
      <c r="L3" s="125" t="s">
        <v>6</v>
      </c>
      <c r="M3" s="126" t="s">
        <v>7</v>
      </c>
      <c r="N3" s="125" t="s">
        <v>6</v>
      </c>
      <c r="O3" s="126" t="s">
        <v>7</v>
      </c>
    </row>
    <row r="4" spans="1:15" ht="27.4" customHeight="1">
      <c r="A4" s="149" t="s">
        <v>295</v>
      </c>
      <c r="B4" s="139">
        <v>3445</v>
      </c>
      <c r="C4" s="143">
        <f>B4/B8</f>
        <v>0.11086082059533386</v>
      </c>
      <c r="D4" s="139">
        <v>3501</v>
      </c>
      <c r="E4" s="143">
        <f>D4/D8</f>
        <v>0.10586634411853643</v>
      </c>
      <c r="F4" s="139">
        <v>3356</v>
      </c>
      <c r="G4" s="143">
        <f>F4/F8</f>
        <v>0.10199057893937091</v>
      </c>
      <c r="H4" s="139">
        <v>3231</v>
      </c>
      <c r="I4" s="143">
        <f>H4/H8</f>
        <v>0.10367066675223</v>
      </c>
      <c r="J4" s="139">
        <v>3455</v>
      </c>
      <c r="K4" s="143">
        <f>J4/J8</f>
        <v>0.10321443508394575</v>
      </c>
      <c r="L4" s="139">
        <v>3494</v>
      </c>
      <c r="M4" s="143">
        <f>L4/L8</f>
        <v>0.10333609369454631</v>
      </c>
      <c r="N4" s="139">
        <v>3583</v>
      </c>
      <c r="O4" s="143">
        <f>N4/N8</f>
        <v>0.10473239601297828</v>
      </c>
    </row>
    <row r="5" spans="1:15" ht="27.4" customHeight="1">
      <c r="A5" s="149" t="s">
        <v>283</v>
      </c>
      <c r="B5" s="139">
        <v>6753</v>
      </c>
      <c r="C5" s="143">
        <f>B5/B8</f>
        <v>0.21731295253419147</v>
      </c>
      <c r="D5" s="139">
        <v>7939</v>
      </c>
      <c r="E5" s="143">
        <f>D5/D8</f>
        <v>0.2400665255518597</v>
      </c>
      <c r="F5" s="139">
        <v>7872</v>
      </c>
      <c r="G5" s="143">
        <f>F5/F8</f>
        <v>0.23923415894240996</v>
      </c>
      <c r="H5" s="139">
        <v>7619</v>
      </c>
      <c r="I5" s="143">
        <f>H5/H8</f>
        <v>0.24446512224860426</v>
      </c>
      <c r="J5" s="139">
        <v>8568</v>
      </c>
      <c r="K5" s="143">
        <f>J5/J8</f>
        <v>0.25595984943538269</v>
      </c>
      <c r="L5" s="139">
        <v>8882</v>
      </c>
      <c r="M5" s="143">
        <f>L5/L8</f>
        <v>0.26268780314681178</v>
      </c>
      <c r="N5" s="139">
        <v>9301</v>
      </c>
      <c r="O5" s="143">
        <f>N5/N8</f>
        <v>0.27187162023910438</v>
      </c>
    </row>
    <row r="6" spans="1:15" ht="27.4" customHeight="1">
      <c r="A6" s="149" t="s">
        <v>296</v>
      </c>
      <c r="B6" s="139">
        <v>2245</v>
      </c>
      <c r="C6" s="143">
        <f>B6/B8</f>
        <v>7.2244569589702337E-2</v>
      </c>
      <c r="D6" s="139">
        <v>2385</v>
      </c>
      <c r="E6" s="143">
        <f>D6/D8</f>
        <v>7.2119745993347445E-2</v>
      </c>
      <c r="F6" s="139">
        <v>2304</v>
      </c>
      <c r="G6" s="143">
        <f>F6/F8</f>
        <v>7.0019753836802923E-2</v>
      </c>
      <c r="H6" s="139">
        <v>2174</v>
      </c>
      <c r="I6" s="143">
        <f>H6/H8</f>
        <v>6.9755502791503568E-2</v>
      </c>
      <c r="J6" s="139">
        <v>2348</v>
      </c>
      <c r="K6" s="143">
        <f>J6/J8</f>
        <v>7.0143992352273407E-2</v>
      </c>
      <c r="L6" s="139">
        <v>2359</v>
      </c>
      <c r="M6" s="143">
        <f>L6/L8</f>
        <v>6.9768129658109551E-2</v>
      </c>
      <c r="N6" s="139">
        <v>2426</v>
      </c>
      <c r="O6" s="143">
        <f>N6/N8</f>
        <v>7.0912864283417615E-2</v>
      </c>
    </row>
    <row r="7" spans="1:15" ht="27.4" customHeight="1">
      <c r="A7" s="149" t="s">
        <v>285</v>
      </c>
      <c r="B7" s="139">
        <v>18632</v>
      </c>
      <c r="C7" s="143">
        <f>B7/B8</f>
        <v>0.59958165728077228</v>
      </c>
      <c r="D7" s="139">
        <v>19245</v>
      </c>
      <c r="E7" s="143">
        <f>D7/D8</f>
        <v>0.58194738433625648</v>
      </c>
      <c r="F7" s="139">
        <v>19373</v>
      </c>
      <c r="G7" s="143">
        <f>F7/F8</f>
        <v>0.58875550828141621</v>
      </c>
      <c r="H7" s="139">
        <v>18142</v>
      </c>
      <c r="I7" s="143">
        <f>H7/H8</f>
        <v>0.58210870820766225</v>
      </c>
      <c r="J7" s="139">
        <v>19103</v>
      </c>
      <c r="K7" s="143">
        <f>J7/J8</f>
        <v>0.57068172312839816</v>
      </c>
      <c r="L7" s="139">
        <v>19077</v>
      </c>
      <c r="M7" s="143">
        <f>L7/L8</f>
        <v>0.56420797350053231</v>
      </c>
      <c r="N7" s="139">
        <v>18901</v>
      </c>
      <c r="O7" s="143">
        <f>N7/N8</f>
        <v>0.55248311946449968</v>
      </c>
    </row>
    <row r="8" spans="1:15" ht="27.4" customHeight="1">
      <c r="A8" s="149" t="s">
        <v>17</v>
      </c>
      <c r="B8" s="140">
        <f t="shared" ref="B8:O8" si="0">SUM(B4:B7)</f>
        <v>31075</v>
      </c>
      <c r="C8" s="145">
        <f t="shared" si="0"/>
        <v>1</v>
      </c>
      <c r="D8" s="140">
        <f t="shared" si="0"/>
        <v>33070</v>
      </c>
      <c r="E8" s="145">
        <f t="shared" si="0"/>
        <v>1</v>
      </c>
      <c r="F8" s="140">
        <f t="shared" si="0"/>
        <v>32905</v>
      </c>
      <c r="G8" s="145">
        <f t="shared" si="0"/>
        <v>1</v>
      </c>
      <c r="H8" s="140">
        <f t="shared" si="0"/>
        <v>31166</v>
      </c>
      <c r="I8" s="145">
        <f t="shared" si="0"/>
        <v>1</v>
      </c>
      <c r="J8" s="140">
        <f t="shared" si="0"/>
        <v>33474</v>
      </c>
      <c r="K8" s="145">
        <f t="shared" si="0"/>
        <v>1</v>
      </c>
      <c r="L8" s="140">
        <f t="shared" si="0"/>
        <v>33812</v>
      </c>
      <c r="M8" s="145">
        <f t="shared" si="0"/>
        <v>1</v>
      </c>
      <c r="N8" s="140">
        <f t="shared" si="0"/>
        <v>34211</v>
      </c>
      <c r="O8" s="145">
        <f t="shared" si="0"/>
        <v>1</v>
      </c>
    </row>
    <row r="9" spans="1:15">
      <c r="A9" s="122" t="s">
        <v>230</v>
      </c>
    </row>
  </sheetData>
  <customSheetViews>
    <customSheetView guid="{9CA68ABA-C7BA-4E64-96EE-1D97745C1F44}">
      <pageMargins left="0.78740157499999996" right="0.78740157499999996" top="0.984251969" bottom="0.984251969" header="0.4921259845" footer="0.4921259845"/>
      <pageSetup paperSize="9" orientation="portrait" r:id="rId1"/>
      <headerFooter alignWithMargins="0"/>
    </customSheetView>
  </customSheetViews>
  <mergeCells count="7">
    <mergeCell ref="N2:O2"/>
    <mergeCell ref="B2:C2"/>
    <mergeCell ref="D2:E2"/>
    <mergeCell ref="F2:G2"/>
    <mergeCell ref="H2:I2"/>
    <mergeCell ref="J2:K2"/>
    <mergeCell ref="L2:M2"/>
  </mergeCells>
  <pageMargins left="0.78740157499999996" right="0.78740157499999996" top="0.984251969" bottom="0.984251969" header="0.4921259845" footer="0.492125984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baseColWidth="10" defaultRowHeight="12.75"/>
  <cols>
    <col min="1" max="1" width="7.5" style="96" customWidth="1"/>
    <col min="2" max="2" width="22.5" style="96" customWidth="1"/>
    <col min="3" max="256" width="11.25" style="96"/>
    <col min="257" max="257" width="7.5" style="96" customWidth="1"/>
    <col min="258" max="258" width="22.5" style="96" customWidth="1"/>
    <col min="259" max="512" width="11.25" style="96"/>
    <col min="513" max="513" width="7.5" style="96" customWidth="1"/>
    <col min="514" max="514" width="22.5" style="96" customWidth="1"/>
    <col min="515" max="768" width="11.25" style="96"/>
    <col min="769" max="769" width="7.5" style="96" customWidth="1"/>
    <col min="770" max="770" width="22.5" style="96" customWidth="1"/>
    <col min="771" max="1024" width="11.25" style="96"/>
    <col min="1025" max="1025" width="7.5" style="96" customWidth="1"/>
    <col min="1026" max="1026" width="22.5" style="96" customWidth="1"/>
    <col min="1027" max="1280" width="11.25" style="96"/>
    <col min="1281" max="1281" width="7.5" style="96" customWidth="1"/>
    <col min="1282" max="1282" width="22.5" style="96" customWidth="1"/>
    <col min="1283" max="1536" width="11.25" style="96"/>
    <col min="1537" max="1537" width="7.5" style="96" customWidth="1"/>
    <col min="1538" max="1538" width="22.5" style="96" customWidth="1"/>
    <col min="1539" max="1792" width="11.25" style="96"/>
    <col min="1793" max="1793" width="7.5" style="96" customWidth="1"/>
    <col min="1794" max="1794" width="22.5" style="96" customWidth="1"/>
    <col min="1795" max="2048" width="11.25" style="96"/>
    <col min="2049" max="2049" width="7.5" style="96" customWidth="1"/>
    <col min="2050" max="2050" width="22.5" style="96" customWidth="1"/>
    <col min="2051" max="2304" width="11.25" style="96"/>
    <col min="2305" max="2305" width="7.5" style="96" customWidth="1"/>
    <col min="2306" max="2306" width="22.5" style="96" customWidth="1"/>
    <col min="2307" max="2560" width="11.25" style="96"/>
    <col min="2561" max="2561" width="7.5" style="96" customWidth="1"/>
    <col min="2562" max="2562" width="22.5" style="96" customWidth="1"/>
    <col min="2563" max="2816" width="11.25" style="96"/>
    <col min="2817" max="2817" width="7.5" style="96" customWidth="1"/>
    <col min="2818" max="2818" width="22.5" style="96" customWidth="1"/>
    <col min="2819" max="3072" width="11.25" style="96"/>
    <col min="3073" max="3073" width="7.5" style="96" customWidth="1"/>
    <col min="3074" max="3074" width="22.5" style="96" customWidth="1"/>
    <col min="3075" max="3328" width="11.25" style="96"/>
    <col min="3329" max="3329" width="7.5" style="96" customWidth="1"/>
    <col min="3330" max="3330" width="22.5" style="96" customWidth="1"/>
    <col min="3331" max="3584" width="11.25" style="96"/>
    <col min="3585" max="3585" width="7.5" style="96" customWidth="1"/>
    <col min="3586" max="3586" width="22.5" style="96" customWidth="1"/>
    <col min="3587" max="3840" width="11.25" style="96"/>
    <col min="3841" max="3841" width="7.5" style="96" customWidth="1"/>
    <col min="3842" max="3842" width="22.5" style="96" customWidth="1"/>
    <col min="3843" max="4096" width="11.25" style="96"/>
    <col min="4097" max="4097" width="7.5" style="96" customWidth="1"/>
    <col min="4098" max="4098" width="22.5" style="96" customWidth="1"/>
    <col min="4099" max="4352" width="11.25" style="96"/>
    <col min="4353" max="4353" width="7.5" style="96" customWidth="1"/>
    <col min="4354" max="4354" width="22.5" style="96" customWidth="1"/>
    <col min="4355" max="4608" width="11.25" style="96"/>
    <col min="4609" max="4609" width="7.5" style="96" customWidth="1"/>
    <col min="4610" max="4610" width="22.5" style="96" customWidth="1"/>
    <col min="4611" max="4864" width="11.25" style="96"/>
    <col min="4865" max="4865" width="7.5" style="96" customWidth="1"/>
    <col min="4866" max="4866" width="22.5" style="96" customWidth="1"/>
    <col min="4867" max="5120" width="11.25" style="96"/>
    <col min="5121" max="5121" width="7.5" style="96" customWidth="1"/>
    <col min="5122" max="5122" width="22.5" style="96" customWidth="1"/>
    <col min="5123" max="5376" width="11.25" style="96"/>
    <col min="5377" max="5377" width="7.5" style="96" customWidth="1"/>
    <col min="5378" max="5378" width="22.5" style="96" customWidth="1"/>
    <col min="5379" max="5632" width="11.25" style="96"/>
    <col min="5633" max="5633" width="7.5" style="96" customWidth="1"/>
    <col min="5634" max="5634" width="22.5" style="96" customWidth="1"/>
    <col min="5635" max="5888" width="11.25" style="96"/>
    <col min="5889" max="5889" width="7.5" style="96" customWidth="1"/>
    <col min="5890" max="5890" width="22.5" style="96" customWidth="1"/>
    <col min="5891" max="6144" width="11.25" style="96"/>
    <col min="6145" max="6145" width="7.5" style="96" customWidth="1"/>
    <col min="6146" max="6146" width="22.5" style="96" customWidth="1"/>
    <col min="6147" max="6400" width="11.25" style="96"/>
    <col min="6401" max="6401" width="7.5" style="96" customWidth="1"/>
    <col min="6402" max="6402" width="22.5" style="96" customWidth="1"/>
    <col min="6403" max="6656" width="11.25" style="96"/>
    <col min="6657" max="6657" width="7.5" style="96" customWidth="1"/>
    <col min="6658" max="6658" width="22.5" style="96" customWidth="1"/>
    <col min="6659" max="6912" width="11.25" style="96"/>
    <col min="6913" max="6913" width="7.5" style="96" customWidth="1"/>
    <col min="6914" max="6914" width="22.5" style="96" customWidth="1"/>
    <col min="6915" max="7168" width="11.25" style="96"/>
    <col min="7169" max="7169" width="7.5" style="96" customWidth="1"/>
    <col min="7170" max="7170" width="22.5" style="96" customWidth="1"/>
    <col min="7171" max="7424" width="11.25" style="96"/>
    <col min="7425" max="7425" width="7.5" style="96" customWidth="1"/>
    <col min="7426" max="7426" width="22.5" style="96" customWidth="1"/>
    <col min="7427" max="7680" width="11.25" style="96"/>
    <col min="7681" max="7681" width="7.5" style="96" customWidth="1"/>
    <col min="7682" max="7682" width="22.5" style="96" customWidth="1"/>
    <col min="7683" max="7936" width="11.25" style="96"/>
    <col min="7937" max="7937" width="7.5" style="96" customWidth="1"/>
    <col min="7938" max="7938" width="22.5" style="96" customWidth="1"/>
    <col min="7939" max="8192" width="11.25" style="96"/>
    <col min="8193" max="8193" width="7.5" style="96" customWidth="1"/>
    <col min="8194" max="8194" width="22.5" style="96" customWidth="1"/>
    <col min="8195" max="8448" width="11.25" style="96"/>
    <col min="8449" max="8449" width="7.5" style="96" customWidth="1"/>
    <col min="8450" max="8450" width="22.5" style="96" customWidth="1"/>
    <col min="8451" max="8704" width="11.25" style="96"/>
    <col min="8705" max="8705" width="7.5" style="96" customWidth="1"/>
    <col min="8706" max="8706" width="22.5" style="96" customWidth="1"/>
    <col min="8707" max="8960" width="11.25" style="96"/>
    <col min="8961" max="8961" width="7.5" style="96" customWidth="1"/>
    <col min="8962" max="8962" width="22.5" style="96" customWidth="1"/>
    <col min="8963" max="9216" width="11.25" style="96"/>
    <col min="9217" max="9217" width="7.5" style="96" customWidth="1"/>
    <col min="9218" max="9218" width="22.5" style="96" customWidth="1"/>
    <col min="9219" max="9472" width="11.25" style="96"/>
    <col min="9473" max="9473" width="7.5" style="96" customWidth="1"/>
    <col min="9474" max="9474" width="22.5" style="96" customWidth="1"/>
    <col min="9475" max="9728" width="11.25" style="96"/>
    <col min="9729" max="9729" width="7.5" style="96" customWidth="1"/>
    <col min="9730" max="9730" width="22.5" style="96" customWidth="1"/>
    <col min="9731" max="9984" width="11.25" style="96"/>
    <col min="9985" max="9985" width="7.5" style="96" customWidth="1"/>
    <col min="9986" max="9986" width="22.5" style="96" customWidth="1"/>
    <col min="9987" max="10240" width="11.25" style="96"/>
    <col min="10241" max="10241" width="7.5" style="96" customWidth="1"/>
    <col min="10242" max="10242" width="22.5" style="96" customWidth="1"/>
    <col min="10243" max="10496" width="11.25" style="96"/>
    <col min="10497" max="10497" width="7.5" style="96" customWidth="1"/>
    <col min="10498" max="10498" width="22.5" style="96" customWidth="1"/>
    <col min="10499" max="10752" width="11.25" style="96"/>
    <col min="10753" max="10753" width="7.5" style="96" customWidth="1"/>
    <col min="10754" max="10754" width="22.5" style="96" customWidth="1"/>
    <col min="10755" max="11008" width="11.25" style="96"/>
    <col min="11009" max="11009" width="7.5" style="96" customWidth="1"/>
    <col min="11010" max="11010" width="22.5" style="96" customWidth="1"/>
    <col min="11011" max="11264" width="11.25" style="96"/>
    <col min="11265" max="11265" width="7.5" style="96" customWidth="1"/>
    <col min="11266" max="11266" width="22.5" style="96" customWidth="1"/>
    <col min="11267" max="11520" width="11.25" style="96"/>
    <col min="11521" max="11521" width="7.5" style="96" customWidth="1"/>
    <col min="11522" max="11522" width="22.5" style="96" customWidth="1"/>
    <col min="11523" max="11776" width="11.25" style="96"/>
    <col min="11777" max="11777" width="7.5" style="96" customWidth="1"/>
    <col min="11778" max="11778" width="22.5" style="96" customWidth="1"/>
    <col min="11779" max="12032" width="11.25" style="96"/>
    <col min="12033" max="12033" width="7.5" style="96" customWidth="1"/>
    <col min="12034" max="12034" width="22.5" style="96" customWidth="1"/>
    <col min="12035" max="12288" width="11.25" style="96"/>
    <col min="12289" max="12289" width="7.5" style="96" customWidth="1"/>
    <col min="12290" max="12290" width="22.5" style="96" customWidth="1"/>
    <col min="12291" max="12544" width="11.25" style="96"/>
    <col min="12545" max="12545" width="7.5" style="96" customWidth="1"/>
    <col min="12546" max="12546" width="22.5" style="96" customWidth="1"/>
    <col min="12547" max="12800" width="11.25" style="96"/>
    <col min="12801" max="12801" width="7.5" style="96" customWidth="1"/>
    <col min="12802" max="12802" width="22.5" style="96" customWidth="1"/>
    <col min="12803" max="13056" width="11.25" style="96"/>
    <col min="13057" max="13057" width="7.5" style="96" customWidth="1"/>
    <col min="13058" max="13058" width="22.5" style="96" customWidth="1"/>
    <col min="13059" max="13312" width="11.25" style="96"/>
    <col min="13313" max="13313" width="7.5" style="96" customWidth="1"/>
    <col min="13314" max="13314" width="22.5" style="96" customWidth="1"/>
    <col min="13315" max="13568" width="11.25" style="96"/>
    <col min="13569" max="13569" width="7.5" style="96" customWidth="1"/>
    <col min="13570" max="13570" width="22.5" style="96" customWidth="1"/>
    <col min="13571" max="13824" width="11.25" style="96"/>
    <col min="13825" max="13825" width="7.5" style="96" customWidth="1"/>
    <col min="13826" max="13826" width="22.5" style="96" customWidth="1"/>
    <col min="13827" max="14080" width="11.25" style="96"/>
    <col min="14081" max="14081" width="7.5" style="96" customWidth="1"/>
    <col min="14082" max="14082" width="22.5" style="96" customWidth="1"/>
    <col min="14083" max="14336" width="11.25" style="96"/>
    <col min="14337" max="14337" width="7.5" style="96" customWidth="1"/>
    <col min="14338" max="14338" width="22.5" style="96" customWidth="1"/>
    <col min="14339" max="14592" width="11.25" style="96"/>
    <col min="14593" max="14593" width="7.5" style="96" customWidth="1"/>
    <col min="14594" max="14594" width="22.5" style="96" customWidth="1"/>
    <col min="14595" max="14848" width="11.25" style="96"/>
    <col min="14849" max="14849" width="7.5" style="96" customWidth="1"/>
    <col min="14850" max="14850" width="22.5" style="96" customWidth="1"/>
    <col min="14851" max="15104" width="11.25" style="96"/>
    <col min="15105" max="15105" width="7.5" style="96" customWidth="1"/>
    <col min="15106" max="15106" width="22.5" style="96" customWidth="1"/>
    <col min="15107" max="15360" width="11.25" style="96"/>
    <col min="15361" max="15361" width="7.5" style="96" customWidth="1"/>
    <col min="15362" max="15362" width="22.5" style="96" customWidth="1"/>
    <col min="15363" max="15616" width="11.25" style="96"/>
    <col min="15617" max="15617" width="7.5" style="96" customWidth="1"/>
    <col min="15618" max="15618" width="22.5" style="96" customWidth="1"/>
    <col min="15619" max="15872" width="11.25" style="96"/>
    <col min="15873" max="15873" width="7.5" style="96" customWidth="1"/>
    <col min="15874" max="15874" width="22.5" style="96" customWidth="1"/>
    <col min="15875" max="16128" width="11.25" style="96"/>
    <col min="16129" max="16129" width="7.5" style="96" customWidth="1"/>
    <col min="16130" max="16130" width="22.5" style="96" customWidth="1"/>
    <col min="16131" max="16384" width="11.25" style="96"/>
  </cols>
  <sheetData>
    <row r="1" spans="1:11" ht="27.6" customHeight="1">
      <c r="A1" s="951" t="s">
        <v>307</v>
      </c>
      <c r="B1" s="970"/>
      <c r="C1" s="970"/>
      <c r="D1" s="970"/>
      <c r="E1" s="970"/>
      <c r="F1" s="970"/>
      <c r="G1" s="970"/>
      <c r="H1" s="970"/>
      <c r="I1" s="970"/>
      <c r="J1" s="970"/>
    </row>
    <row r="2" spans="1:11" ht="25.5">
      <c r="A2" s="1016" t="s">
        <v>281</v>
      </c>
      <c r="B2" s="1016"/>
      <c r="C2" s="1017" t="s">
        <v>300</v>
      </c>
      <c r="D2" s="1017"/>
      <c r="E2" s="1017" t="s">
        <v>283</v>
      </c>
      <c r="F2" s="1017"/>
      <c r="G2" s="1018" t="s">
        <v>301</v>
      </c>
      <c r="H2" s="1018"/>
      <c r="I2" s="1018" t="s">
        <v>285</v>
      </c>
      <c r="J2" s="1018"/>
      <c r="K2" s="106" t="s">
        <v>308</v>
      </c>
    </row>
    <row r="3" spans="1:11">
      <c r="A3" s="1019" t="s">
        <v>302</v>
      </c>
      <c r="B3" s="1019"/>
      <c r="C3" s="100" t="s">
        <v>24</v>
      </c>
      <c r="D3" s="100" t="s">
        <v>7</v>
      </c>
      <c r="E3" s="100" t="s">
        <v>24</v>
      </c>
      <c r="F3" s="100" t="s">
        <v>7</v>
      </c>
      <c r="G3" s="100" t="s">
        <v>24</v>
      </c>
      <c r="H3" s="100" t="s">
        <v>7</v>
      </c>
      <c r="I3" s="100" t="s">
        <v>24</v>
      </c>
      <c r="J3" s="100" t="s">
        <v>7</v>
      </c>
      <c r="K3" s="100" t="s">
        <v>24</v>
      </c>
    </row>
    <row r="4" spans="1:11">
      <c r="A4" s="97">
        <v>560</v>
      </c>
      <c r="B4" s="97" t="s">
        <v>172</v>
      </c>
      <c r="C4" s="107">
        <v>100</v>
      </c>
      <c r="D4" s="108">
        <f t="shared" ref="D4:D45" si="0">C4/(C4+E4+G4+I4)</f>
        <v>4.4903457566232603E-2</v>
      </c>
      <c r="E4" s="107">
        <v>133</v>
      </c>
      <c r="F4" s="108">
        <f t="shared" ref="F4:F45" si="1">E4/(C4+E4+G4+I4)</f>
        <v>5.9721598563089361E-2</v>
      </c>
      <c r="G4" s="107">
        <v>138</v>
      </c>
      <c r="H4" s="108">
        <f t="shared" ref="H4:H45" si="2">G4/(C4+E4+G4+I4)</f>
        <v>6.1966771441400989E-2</v>
      </c>
      <c r="I4" s="109">
        <v>1856</v>
      </c>
      <c r="J4" s="108">
        <f t="shared" ref="J4:J45" si="3">I4/(C4+E4+G4+I4)</f>
        <v>0.83340817242927701</v>
      </c>
      <c r="K4" s="109">
        <f t="shared" ref="K4:K44" si="4">SUM(C4:I4)</f>
        <v>2227.1665918275708</v>
      </c>
    </row>
    <row r="5" spans="1:11">
      <c r="A5" s="97">
        <v>310</v>
      </c>
      <c r="B5" s="97" t="s">
        <v>153</v>
      </c>
      <c r="C5" s="107">
        <v>426</v>
      </c>
      <c r="D5" s="108">
        <f t="shared" si="0"/>
        <v>7.5827696689213242E-2</v>
      </c>
      <c r="E5" s="107">
        <v>358</v>
      </c>
      <c r="F5" s="108">
        <f t="shared" si="1"/>
        <v>6.3723745105019575E-2</v>
      </c>
      <c r="G5" s="107">
        <v>188</v>
      </c>
      <c r="H5" s="108">
        <f t="shared" si="2"/>
        <v>3.346386614453542E-2</v>
      </c>
      <c r="I5" s="109">
        <v>4646</v>
      </c>
      <c r="J5" s="108">
        <f t="shared" si="3"/>
        <v>0.82698469206123171</v>
      </c>
      <c r="K5" s="109">
        <f t="shared" si="4"/>
        <v>5618.1730153079388</v>
      </c>
    </row>
    <row r="6" spans="1:11">
      <c r="A6" s="97">
        <v>330</v>
      </c>
      <c r="B6" s="97" t="s">
        <v>155</v>
      </c>
      <c r="C6" s="107">
        <v>158</v>
      </c>
      <c r="D6" s="108">
        <f t="shared" si="0"/>
        <v>6.0098896918980599E-2</v>
      </c>
      <c r="E6" s="107">
        <v>242</v>
      </c>
      <c r="F6" s="108">
        <f t="shared" si="1"/>
        <v>9.2050209205020925E-2</v>
      </c>
      <c r="G6" s="107">
        <v>70</v>
      </c>
      <c r="H6" s="108">
        <f t="shared" si="2"/>
        <v>2.6626093571700267E-2</v>
      </c>
      <c r="I6" s="109">
        <v>2159</v>
      </c>
      <c r="J6" s="108">
        <f t="shared" si="3"/>
        <v>0.82122480030429823</v>
      </c>
      <c r="K6" s="109">
        <f t="shared" si="4"/>
        <v>2629.1787751996958</v>
      </c>
    </row>
    <row r="7" spans="1:11">
      <c r="A7" s="97">
        <v>421</v>
      </c>
      <c r="B7" s="97" t="s">
        <v>158</v>
      </c>
      <c r="C7" s="107">
        <v>566</v>
      </c>
      <c r="D7" s="108">
        <f t="shared" si="0"/>
        <v>8.2495263081183504E-2</v>
      </c>
      <c r="E7" s="107">
        <v>493</v>
      </c>
      <c r="F7" s="108">
        <f t="shared" si="1"/>
        <v>7.1855414662585632E-2</v>
      </c>
      <c r="G7" s="107">
        <v>177</v>
      </c>
      <c r="H7" s="108">
        <f t="shared" si="2"/>
        <v>2.579798863139484E-2</v>
      </c>
      <c r="I7" s="109">
        <v>5625</v>
      </c>
      <c r="J7" s="108">
        <f t="shared" si="3"/>
        <v>0.81985133362483598</v>
      </c>
      <c r="K7" s="109">
        <f t="shared" si="4"/>
        <v>6861.1801486663753</v>
      </c>
    </row>
    <row r="8" spans="1:11">
      <c r="A8" s="97">
        <v>422</v>
      </c>
      <c r="B8" s="97" t="s">
        <v>159</v>
      </c>
      <c r="C8" s="107">
        <v>412</v>
      </c>
      <c r="D8" s="108">
        <f t="shared" si="0"/>
        <v>8.8241593488969802E-2</v>
      </c>
      <c r="E8" s="107">
        <v>307</v>
      </c>
      <c r="F8" s="108">
        <f t="shared" si="1"/>
        <v>6.5752837866780892E-2</v>
      </c>
      <c r="G8" s="107">
        <v>124</v>
      </c>
      <c r="H8" s="108">
        <f t="shared" si="2"/>
        <v>2.6558149496680231E-2</v>
      </c>
      <c r="I8" s="109">
        <v>3826</v>
      </c>
      <c r="J8" s="108">
        <f t="shared" si="3"/>
        <v>0.81944741914756902</v>
      </c>
      <c r="K8" s="109">
        <f t="shared" si="4"/>
        <v>4669.1805525808522</v>
      </c>
    </row>
    <row r="9" spans="1:11">
      <c r="A9" s="97">
        <v>630</v>
      </c>
      <c r="B9" s="97" t="s">
        <v>179</v>
      </c>
      <c r="C9" s="107">
        <v>337</v>
      </c>
      <c r="D9" s="108">
        <f t="shared" si="0"/>
        <v>7.6835385316917471E-2</v>
      </c>
      <c r="E9" s="107">
        <v>294</v>
      </c>
      <c r="F9" s="108">
        <f t="shared" si="1"/>
        <v>6.7031463748290013E-2</v>
      </c>
      <c r="G9" s="107">
        <v>183</v>
      </c>
      <c r="H9" s="108">
        <f t="shared" si="2"/>
        <v>4.1723666210670314E-2</v>
      </c>
      <c r="I9" s="109">
        <v>3572</v>
      </c>
      <c r="J9" s="108">
        <f t="shared" si="3"/>
        <v>0.81440948472412222</v>
      </c>
      <c r="K9" s="109">
        <f t="shared" si="4"/>
        <v>4386.1855905152761</v>
      </c>
    </row>
    <row r="10" spans="1:11">
      <c r="A10" s="97">
        <v>340</v>
      </c>
      <c r="B10" s="97" t="s">
        <v>156</v>
      </c>
      <c r="C10" s="107">
        <v>146</v>
      </c>
      <c r="D10" s="108">
        <f t="shared" si="0"/>
        <v>5.3362573099415202E-2</v>
      </c>
      <c r="E10" s="107">
        <v>286</v>
      </c>
      <c r="F10" s="108">
        <f t="shared" si="1"/>
        <v>0.10453216374269006</v>
      </c>
      <c r="G10" s="107">
        <v>84</v>
      </c>
      <c r="H10" s="108">
        <f t="shared" si="2"/>
        <v>3.0701754385964911E-2</v>
      </c>
      <c r="I10" s="109">
        <v>2220</v>
      </c>
      <c r="J10" s="108">
        <f t="shared" si="3"/>
        <v>0.81140350877192979</v>
      </c>
      <c r="K10" s="109">
        <f t="shared" si="4"/>
        <v>2736.1885964912281</v>
      </c>
    </row>
    <row r="11" spans="1:11">
      <c r="A11" s="97">
        <v>550</v>
      </c>
      <c r="B11" s="97" t="s">
        <v>171</v>
      </c>
      <c r="C11" s="107">
        <v>194</v>
      </c>
      <c r="D11" s="108">
        <f t="shared" si="0"/>
        <v>7.9868258542610121E-2</v>
      </c>
      <c r="E11" s="107">
        <v>159</v>
      </c>
      <c r="F11" s="108">
        <f t="shared" si="1"/>
        <v>6.5459036640592841E-2</v>
      </c>
      <c r="G11" s="107">
        <v>109</v>
      </c>
      <c r="H11" s="108">
        <f t="shared" si="2"/>
        <v>4.4874433923425279E-2</v>
      </c>
      <c r="I11" s="109">
        <v>1967</v>
      </c>
      <c r="J11" s="108">
        <f t="shared" si="3"/>
        <v>0.80979827089337175</v>
      </c>
      <c r="K11" s="109">
        <f t="shared" si="4"/>
        <v>2429.1902017291068</v>
      </c>
    </row>
    <row r="12" spans="1:11">
      <c r="A12" s="97">
        <v>622</v>
      </c>
      <c r="B12" s="97" t="s">
        <v>178</v>
      </c>
      <c r="C12" s="107">
        <v>127</v>
      </c>
      <c r="D12" s="108">
        <f t="shared" si="0"/>
        <v>5.3451178451178451E-2</v>
      </c>
      <c r="E12" s="107">
        <v>171</v>
      </c>
      <c r="F12" s="108">
        <f t="shared" si="1"/>
        <v>7.1969696969696975E-2</v>
      </c>
      <c r="G12" s="107">
        <v>155</v>
      </c>
      <c r="H12" s="108">
        <f t="shared" si="2"/>
        <v>6.523569023569023E-2</v>
      </c>
      <c r="I12" s="109">
        <v>1923</v>
      </c>
      <c r="J12" s="108">
        <f t="shared" si="3"/>
        <v>0.80934343434343436</v>
      </c>
      <c r="K12" s="109">
        <f t="shared" si="4"/>
        <v>2376.1906565656564</v>
      </c>
    </row>
    <row r="13" spans="1:11">
      <c r="A13" s="97">
        <v>521</v>
      </c>
      <c r="B13" s="97" t="s">
        <v>166</v>
      </c>
      <c r="C13" s="107">
        <v>328</v>
      </c>
      <c r="D13" s="108">
        <f t="shared" si="0"/>
        <v>8.177511842433309E-2</v>
      </c>
      <c r="E13" s="107">
        <v>268</v>
      </c>
      <c r="F13" s="108">
        <f t="shared" si="1"/>
        <v>6.6816255297930685E-2</v>
      </c>
      <c r="G13" s="107">
        <v>202</v>
      </c>
      <c r="H13" s="108">
        <f t="shared" si="2"/>
        <v>5.0361505858888059E-2</v>
      </c>
      <c r="I13" s="109">
        <v>3213</v>
      </c>
      <c r="J13" s="108">
        <f t="shared" si="3"/>
        <v>0.80104712041884818</v>
      </c>
      <c r="K13" s="109">
        <f t="shared" si="4"/>
        <v>4011.1989528795812</v>
      </c>
    </row>
    <row r="14" spans="1:11">
      <c r="A14" s="97">
        <v>621</v>
      </c>
      <c r="B14" s="97" t="s">
        <v>177</v>
      </c>
      <c r="C14" s="107">
        <v>940</v>
      </c>
      <c r="D14" s="108">
        <f t="shared" si="0"/>
        <v>0.10032017075773746</v>
      </c>
      <c r="E14" s="107">
        <v>604</v>
      </c>
      <c r="F14" s="108">
        <f t="shared" si="1"/>
        <v>6.4461045891141946E-2</v>
      </c>
      <c r="G14" s="107">
        <v>333</v>
      </c>
      <c r="H14" s="108">
        <f t="shared" si="2"/>
        <v>3.5538954108858059E-2</v>
      </c>
      <c r="I14" s="109">
        <v>7493</v>
      </c>
      <c r="J14" s="108">
        <f t="shared" si="3"/>
        <v>0.79967982924226255</v>
      </c>
      <c r="K14" s="109">
        <f t="shared" si="4"/>
        <v>9370.2003201707575</v>
      </c>
    </row>
    <row r="15" spans="1:11">
      <c r="A15" s="97">
        <v>211</v>
      </c>
      <c r="B15" s="97" t="s">
        <v>147</v>
      </c>
      <c r="C15" s="107">
        <v>518</v>
      </c>
      <c r="D15" s="108">
        <f t="shared" si="0"/>
        <v>9.1277533039647571E-2</v>
      </c>
      <c r="E15" s="107">
        <v>441</v>
      </c>
      <c r="F15" s="108">
        <f t="shared" si="1"/>
        <v>7.7709251101321583E-2</v>
      </c>
      <c r="G15" s="107">
        <v>187</v>
      </c>
      <c r="H15" s="108">
        <f t="shared" si="2"/>
        <v>3.2951541850220263E-2</v>
      </c>
      <c r="I15" s="109">
        <v>4529</v>
      </c>
      <c r="J15" s="108">
        <f t="shared" si="3"/>
        <v>0.79806167400881056</v>
      </c>
      <c r="K15" s="109">
        <f t="shared" si="4"/>
        <v>5675.2019383259913</v>
      </c>
    </row>
    <row r="16" spans="1:11">
      <c r="A16" s="97">
        <v>680</v>
      </c>
      <c r="B16" s="97" t="s">
        <v>184</v>
      </c>
      <c r="C16" s="107">
        <v>601</v>
      </c>
      <c r="D16" s="108">
        <f t="shared" si="0"/>
        <v>0.1079382183908046</v>
      </c>
      <c r="E16" s="107">
        <v>441</v>
      </c>
      <c r="F16" s="108">
        <f t="shared" si="1"/>
        <v>7.9202586206896547E-2</v>
      </c>
      <c r="G16" s="107">
        <v>122</v>
      </c>
      <c r="H16" s="108">
        <f t="shared" si="2"/>
        <v>2.1910919540229886E-2</v>
      </c>
      <c r="I16" s="109">
        <v>4404</v>
      </c>
      <c r="J16" s="108">
        <f t="shared" si="3"/>
        <v>0.79094827586206895</v>
      </c>
      <c r="K16" s="109">
        <f t="shared" si="4"/>
        <v>5568.2090517241377</v>
      </c>
    </row>
    <row r="17" spans="1:11">
      <c r="A17" s="97">
        <v>430</v>
      </c>
      <c r="B17" s="97" t="s">
        <v>162</v>
      </c>
      <c r="C17" s="107">
        <v>177</v>
      </c>
      <c r="D17" s="108">
        <f t="shared" si="0"/>
        <v>9.9159663865546213E-2</v>
      </c>
      <c r="E17" s="107">
        <v>146</v>
      </c>
      <c r="F17" s="108">
        <f t="shared" si="1"/>
        <v>8.1792717086834735E-2</v>
      </c>
      <c r="G17" s="107">
        <v>59</v>
      </c>
      <c r="H17" s="108">
        <f t="shared" si="2"/>
        <v>3.3053221288515407E-2</v>
      </c>
      <c r="I17" s="109">
        <v>1403</v>
      </c>
      <c r="J17" s="108">
        <f t="shared" si="3"/>
        <v>0.78599439775910362</v>
      </c>
      <c r="K17" s="109">
        <f t="shared" si="4"/>
        <v>1785.2140056022408</v>
      </c>
    </row>
    <row r="18" spans="1:11">
      <c r="A18" s="97">
        <v>423</v>
      </c>
      <c r="B18" s="97" t="s">
        <v>160</v>
      </c>
      <c r="C18" s="107">
        <v>518</v>
      </c>
      <c r="D18" s="108">
        <f t="shared" si="0"/>
        <v>0.10003862495171881</v>
      </c>
      <c r="E18" s="107">
        <v>454</v>
      </c>
      <c r="F18" s="108">
        <f t="shared" si="1"/>
        <v>8.7678640401699495E-2</v>
      </c>
      <c r="G18" s="107">
        <v>153</v>
      </c>
      <c r="H18" s="108">
        <f t="shared" si="2"/>
        <v>2.954808806488992E-2</v>
      </c>
      <c r="I18" s="109">
        <v>4053</v>
      </c>
      <c r="J18" s="108">
        <f t="shared" si="3"/>
        <v>0.78273464658169178</v>
      </c>
      <c r="K18" s="109">
        <f t="shared" si="4"/>
        <v>5178.217265353418</v>
      </c>
    </row>
    <row r="19" spans="1:11">
      <c r="A19" s="97">
        <v>410</v>
      </c>
      <c r="B19" s="97" t="s">
        <v>157</v>
      </c>
      <c r="C19" s="107">
        <v>766</v>
      </c>
      <c r="D19" s="108">
        <f t="shared" si="0"/>
        <v>0.11234966265767087</v>
      </c>
      <c r="E19" s="107">
        <v>504</v>
      </c>
      <c r="F19" s="108">
        <f t="shared" si="1"/>
        <v>7.3921971252566734E-2</v>
      </c>
      <c r="G19" s="107">
        <v>251</v>
      </c>
      <c r="H19" s="108">
        <f t="shared" si="2"/>
        <v>3.681431504840129E-2</v>
      </c>
      <c r="I19" s="109">
        <v>5297</v>
      </c>
      <c r="J19" s="108">
        <f t="shared" si="3"/>
        <v>0.77691405104136113</v>
      </c>
      <c r="K19" s="109">
        <f t="shared" si="4"/>
        <v>6818.2230859489591</v>
      </c>
    </row>
    <row r="20" spans="1:11">
      <c r="A20" s="97">
        <v>640</v>
      </c>
      <c r="B20" s="97" t="s">
        <v>180</v>
      </c>
      <c r="C20" s="107">
        <v>346</v>
      </c>
      <c r="D20" s="108">
        <f t="shared" si="0"/>
        <v>0.10636335690132186</v>
      </c>
      <c r="E20" s="107">
        <v>243</v>
      </c>
      <c r="F20" s="108">
        <f t="shared" si="1"/>
        <v>7.4700276667691357E-2</v>
      </c>
      <c r="G20" s="107">
        <v>143</v>
      </c>
      <c r="H20" s="108">
        <f t="shared" si="2"/>
        <v>4.3959422071933603E-2</v>
      </c>
      <c r="I20" s="109">
        <v>2521</v>
      </c>
      <c r="J20" s="108">
        <f t="shared" si="3"/>
        <v>0.77497694435905318</v>
      </c>
      <c r="K20" s="109">
        <f t="shared" si="4"/>
        <v>3253.225023055641</v>
      </c>
    </row>
    <row r="21" spans="1:11">
      <c r="A21" s="97">
        <v>212</v>
      </c>
      <c r="B21" s="97" t="s">
        <v>148</v>
      </c>
      <c r="C21" s="107">
        <v>695</v>
      </c>
      <c r="D21" s="108">
        <f t="shared" si="0"/>
        <v>0.12116457461645747</v>
      </c>
      <c r="E21" s="107">
        <v>395</v>
      </c>
      <c r="F21" s="108">
        <f t="shared" si="1"/>
        <v>6.8863319386331945E-2</v>
      </c>
      <c r="G21" s="107">
        <v>201</v>
      </c>
      <c r="H21" s="108">
        <f t="shared" si="2"/>
        <v>3.5041841004184102E-2</v>
      </c>
      <c r="I21" s="109">
        <v>4445</v>
      </c>
      <c r="J21" s="108">
        <f t="shared" si="3"/>
        <v>0.77493026499302653</v>
      </c>
      <c r="K21" s="109">
        <f t="shared" si="4"/>
        <v>5736.2250697350073</v>
      </c>
    </row>
    <row r="22" spans="1:11">
      <c r="A22" s="97">
        <v>320</v>
      </c>
      <c r="B22" s="97" t="s">
        <v>154</v>
      </c>
      <c r="C22" s="109">
        <v>1056</v>
      </c>
      <c r="D22" s="108">
        <f t="shared" si="0"/>
        <v>0.13259668508287292</v>
      </c>
      <c r="E22" s="107">
        <v>523</v>
      </c>
      <c r="F22" s="108">
        <f t="shared" si="1"/>
        <v>6.5670517327975894E-2</v>
      </c>
      <c r="G22" s="107">
        <v>307</v>
      </c>
      <c r="H22" s="108">
        <f t="shared" si="2"/>
        <v>3.8548468106479154E-2</v>
      </c>
      <c r="I22" s="109">
        <v>6078</v>
      </c>
      <c r="J22" s="108">
        <f t="shared" si="3"/>
        <v>0.76318432948267201</v>
      </c>
      <c r="K22" s="109">
        <f t="shared" si="4"/>
        <v>7964.2368156705179</v>
      </c>
    </row>
    <row r="23" spans="1:11">
      <c r="A23" s="97">
        <v>650</v>
      </c>
      <c r="B23" s="97" t="s">
        <v>181</v>
      </c>
      <c r="C23" s="107">
        <v>250</v>
      </c>
      <c r="D23" s="108">
        <f t="shared" si="0"/>
        <v>8.8715400993612498E-2</v>
      </c>
      <c r="E23" s="107">
        <v>236</v>
      </c>
      <c r="F23" s="108">
        <f t="shared" si="1"/>
        <v>8.3747338537970187E-2</v>
      </c>
      <c r="G23" s="107">
        <v>194</v>
      </c>
      <c r="H23" s="108">
        <f t="shared" si="2"/>
        <v>6.8843151171043296E-2</v>
      </c>
      <c r="I23" s="109">
        <v>2138</v>
      </c>
      <c r="J23" s="108">
        <f t="shared" si="3"/>
        <v>0.75869410929737402</v>
      </c>
      <c r="K23" s="109">
        <f t="shared" si="4"/>
        <v>2818.2413058907023</v>
      </c>
    </row>
    <row r="24" spans="1:11">
      <c r="A24" s="97">
        <v>220</v>
      </c>
      <c r="B24" s="97" t="s">
        <v>149</v>
      </c>
      <c r="C24" s="109">
        <v>1046</v>
      </c>
      <c r="D24" s="108">
        <f t="shared" si="0"/>
        <v>0.12021606711872199</v>
      </c>
      <c r="E24" s="107">
        <v>651</v>
      </c>
      <c r="F24" s="108">
        <f t="shared" si="1"/>
        <v>7.4818986323411107E-2</v>
      </c>
      <c r="G24" s="107">
        <v>408</v>
      </c>
      <c r="H24" s="108">
        <f t="shared" si="2"/>
        <v>4.6891161935409723E-2</v>
      </c>
      <c r="I24" s="109">
        <v>6596</v>
      </c>
      <c r="J24" s="108">
        <f t="shared" si="3"/>
        <v>0.75807378462245723</v>
      </c>
      <c r="K24" s="109">
        <f t="shared" si="4"/>
        <v>8701.241926215378</v>
      </c>
    </row>
    <row r="25" spans="1:11">
      <c r="A25" s="97">
        <v>240</v>
      </c>
      <c r="B25" s="97" t="s">
        <v>152</v>
      </c>
      <c r="C25" s="107">
        <v>511</v>
      </c>
      <c r="D25" s="108">
        <f t="shared" si="0"/>
        <v>9.8915989159891596E-2</v>
      </c>
      <c r="E25" s="107">
        <v>414</v>
      </c>
      <c r="F25" s="108">
        <f t="shared" si="1"/>
        <v>8.0139372822299645E-2</v>
      </c>
      <c r="G25" s="107">
        <v>386</v>
      </c>
      <c r="H25" s="108">
        <f t="shared" si="2"/>
        <v>7.4719318621757652E-2</v>
      </c>
      <c r="I25" s="109">
        <v>3855</v>
      </c>
      <c r="J25" s="108">
        <f t="shared" si="3"/>
        <v>0.74622531939605108</v>
      </c>
      <c r="K25" s="109">
        <f t="shared" si="4"/>
        <v>5166.2537746806038</v>
      </c>
    </row>
    <row r="26" spans="1:11">
      <c r="A26" s="97">
        <v>120</v>
      </c>
      <c r="B26" s="97" t="s">
        <v>146</v>
      </c>
      <c r="C26" s="107">
        <v>612</v>
      </c>
      <c r="D26" s="108">
        <f t="shared" si="0"/>
        <v>0.13175457481162539</v>
      </c>
      <c r="E26" s="107">
        <v>374</v>
      </c>
      <c r="F26" s="108">
        <f t="shared" si="1"/>
        <v>8.0516684607104413E-2</v>
      </c>
      <c r="G26" s="107">
        <v>229</v>
      </c>
      <c r="H26" s="108">
        <f t="shared" si="2"/>
        <v>4.9300322927879441E-2</v>
      </c>
      <c r="I26" s="109">
        <v>3430</v>
      </c>
      <c r="J26" s="108">
        <f t="shared" si="3"/>
        <v>0.73842841765339073</v>
      </c>
      <c r="K26" s="109">
        <f t="shared" si="4"/>
        <v>4645.2615715823467</v>
      </c>
    </row>
    <row r="27" spans="1:11">
      <c r="A27" s="97">
        <v>614</v>
      </c>
      <c r="B27" s="97" t="s">
        <v>176</v>
      </c>
      <c r="C27" s="107">
        <v>475</v>
      </c>
      <c r="D27" s="108">
        <f t="shared" si="0"/>
        <v>0.12405327761817707</v>
      </c>
      <c r="E27" s="107">
        <v>266</v>
      </c>
      <c r="F27" s="108">
        <f t="shared" si="1"/>
        <v>6.9469835466179158E-2</v>
      </c>
      <c r="G27" s="107">
        <v>284</v>
      </c>
      <c r="H27" s="108">
        <f t="shared" si="2"/>
        <v>7.41708017759206E-2</v>
      </c>
      <c r="I27" s="109">
        <v>2804</v>
      </c>
      <c r="J27" s="108">
        <f t="shared" si="3"/>
        <v>0.73230608513972317</v>
      </c>
      <c r="K27" s="109">
        <f t="shared" si="4"/>
        <v>3829.2676939148605</v>
      </c>
    </row>
    <row r="28" spans="1:11">
      <c r="A28" s="97">
        <v>112</v>
      </c>
      <c r="B28" s="97" t="s">
        <v>145</v>
      </c>
      <c r="C28" s="107">
        <v>614</v>
      </c>
      <c r="D28" s="108">
        <f t="shared" si="0"/>
        <v>0.16421503075688687</v>
      </c>
      <c r="E28" s="107">
        <v>288</v>
      </c>
      <c r="F28" s="108">
        <f t="shared" si="1"/>
        <v>7.7025942765445304E-2</v>
      </c>
      <c r="G28" s="107">
        <v>107</v>
      </c>
      <c r="H28" s="108">
        <f t="shared" si="2"/>
        <v>2.8617277346884195E-2</v>
      </c>
      <c r="I28" s="109">
        <v>2730</v>
      </c>
      <c r="J28" s="108">
        <f t="shared" si="3"/>
        <v>0.73014174913078367</v>
      </c>
      <c r="K28" s="109">
        <f t="shared" si="4"/>
        <v>3739.2698582508692</v>
      </c>
    </row>
    <row r="29" spans="1:11">
      <c r="A29" s="97">
        <v>424</v>
      </c>
      <c r="B29" s="97" t="s">
        <v>161</v>
      </c>
      <c r="C29" s="109">
        <v>1026</v>
      </c>
      <c r="D29" s="108">
        <f>C29/(C29+E29+G29+I29)</f>
        <v>0.13771812080536913</v>
      </c>
      <c r="E29" s="107">
        <v>717</v>
      </c>
      <c r="F29" s="108">
        <f>E29/(C29+E29+G29+I29)</f>
        <v>9.6241610738255032E-2</v>
      </c>
      <c r="G29" s="107">
        <v>305</v>
      </c>
      <c r="H29" s="108">
        <f>G29/(C29+E29+G29+I29)</f>
        <v>4.0939597315436241E-2</v>
      </c>
      <c r="I29" s="109">
        <v>5402</v>
      </c>
      <c r="J29" s="108">
        <f>I29/(C29+E29+G29+I29)</f>
        <v>0.72510067114093957</v>
      </c>
      <c r="K29" s="109">
        <f>SUM(C29:I29)</f>
        <v>7450.2748993288587</v>
      </c>
    </row>
    <row r="30" spans="1:11">
      <c r="A30" s="97">
        <v>512</v>
      </c>
      <c r="B30" s="97" t="s">
        <v>164</v>
      </c>
      <c r="C30" s="109">
        <v>1039</v>
      </c>
      <c r="D30" s="108">
        <f t="shared" si="0"/>
        <v>0.15408571852291264</v>
      </c>
      <c r="E30" s="107">
        <v>535</v>
      </c>
      <c r="F30" s="108">
        <f t="shared" si="1"/>
        <v>7.9341539374165798E-2</v>
      </c>
      <c r="G30" s="107">
        <v>302</v>
      </c>
      <c r="H30" s="108">
        <f t="shared" si="2"/>
        <v>4.4787186712145932E-2</v>
      </c>
      <c r="I30" s="109">
        <v>4867</v>
      </c>
      <c r="J30" s="108">
        <f t="shared" si="3"/>
        <v>0.7217855553907756</v>
      </c>
      <c r="K30" s="109">
        <f t="shared" si="4"/>
        <v>6743.2782144446091</v>
      </c>
    </row>
    <row r="31" spans="1:11">
      <c r="A31" s="97">
        <v>111</v>
      </c>
      <c r="B31" s="97" t="s">
        <v>140</v>
      </c>
      <c r="C31" s="107">
        <v>668</v>
      </c>
      <c r="D31" s="108">
        <f>C31/(C31+E31+G31+I31)</f>
        <v>0.16881475865554713</v>
      </c>
      <c r="E31" s="107">
        <v>300</v>
      </c>
      <c r="F31" s="108">
        <f>E31/(C31+E31+G31+I31)</f>
        <v>7.5815011372251703E-2</v>
      </c>
      <c r="G31" s="107">
        <v>146</v>
      </c>
      <c r="H31" s="108">
        <f>G31/(C31+E31+G31+I31)</f>
        <v>3.6896638867829165E-2</v>
      </c>
      <c r="I31" s="109">
        <v>2843</v>
      </c>
      <c r="J31" s="108">
        <f>I31/(C31+E31+G31+I31)</f>
        <v>0.71847359110437203</v>
      </c>
      <c r="K31" s="109">
        <f t="shared" si="4"/>
        <v>3957.2815264088958</v>
      </c>
    </row>
    <row r="32" spans="1:11">
      <c r="A32" s="97">
        <v>670</v>
      </c>
      <c r="B32" s="97" t="s">
        <v>183</v>
      </c>
      <c r="C32" s="109">
        <v>1031</v>
      </c>
      <c r="D32" s="108">
        <f t="shared" si="0"/>
        <v>0.1049043549043549</v>
      </c>
      <c r="E32" s="107">
        <v>802</v>
      </c>
      <c r="F32" s="108">
        <f t="shared" si="1"/>
        <v>8.160358160358161E-2</v>
      </c>
      <c r="G32" s="109">
        <v>1054</v>
      </c>
      <c r="H32" s="108">
        <f t="shared" si="2"/>
        <v>0.10724460724460724</v>
      </c>
      <c r="I32" s="109">
        <v>6941</v>
      </c>
      <c r="J32" s="108">
        <f t="shared" si="3"/>
        <v>0.70624745624745622</v>
      </c>
      <c r="K32" s="109">
        <f t="shared" si="4"/>
        <v>9828.2937525437519</v>
      </c>
    </row>
    <row r="33" spans="1:11">
      <c r="A33" s="97">
        <v>611</v>
      </c>
      <c r="B33" s="97" t="s">
        <v>173</v>
      </c>
      <c r="C33" s="109">
        <v>1143</v>
      </c>
      <c r="D33" s="108">
        <f t="shared" si="0"/>
        <v>0.17128727708676758</v>
      </c>
      <c r="E33" s="107">
        <v>524</v>
      </c>
      <c r="F33" s="108">
        <f t="shared" si="1"/>
        <v>7.8525400869174283E-2</v>
      </c>
      <c r="G33" s="107">
        <v>383</v>
      </c>
      <c r="H33" s="108">
        <f t="shared" si="2"/>
        <v>5.7395474299415557E-2</v>
      </c>
      <c r="I33" s="109">
        <v>4623</v>
      </c>
      <c r="J33" s="108">
        <f t="shared" si="3"/>
        <v>0.69279184774464264</v>
      </c>
      <c r="K33" s="109">
        <f t="shared" si="4"/>
        <v>6673.307208152255</v>
      </c>
    </row>
    <row r="34" spans="1:11">
      <c r="A34" s="97">
        <v>532</v>
      </c>
      <c r="B34" s="97" t="s">
        <v>169</v>
      </c>
      <c r="C34" s="107">
        <v>679</v>
      </c>
      <c r="D34" s="108">
        <f t="shared" si="0"/>
        <v>0.12813738441215325</v>
      </c>
      <c r="E34" s="107">
        <v>412</v>
      </c>
      <c r="F34" s="108">
        <f t="shared" si="1"/>
        <v>7.7750518965842605E-2</v>
      </c>
      <c r="G34" s="107">
        <v>540</v>
      </c>
      <c r="H34" s="108">
        <f t="shared" si="2"/>
        <v>0.1019060200037743</v>
      </c>
      <c r="I34" s="109">
        <v>3668</v>
      </c>
      <c r="J34" s="108">
        <f t="shared" si="3"/>
        <v>0.69220607661822986</v>
      </c>
      <c r="K34" s="109">
        <f t="shared" si="4"/>
        <v>5299.3077939233817</v>
      </c>
    </row>
    <row r="35" spans="1:11">
      <c r="A35" s="97">
        <v>231</v>
      </c>
      <c r="B35" s="97" t="s">
        <v>150</v>
      </c>
      <c r="C35" s="109">
        <v>1006</v>
      </c>
      <c r="D35" s="108">
        <f t="shared" si="0"/>
        <v>0.15733500156396621</v>
      </c>
      <c r="E35" s="107">
        <v>535</v>
      </c>
      <c r="F35" s="108">
        <f t="shared" si="1"/>
        <v>8.3672192680638094E-2</v>
      </c>
      <c r="G35" s="107">
        <v>475</v>
      </c>
      <c r="H35" s="108">
        <f t="shared" si="2"/>
        <v>7.4288395370659996E-2</v>
      </c>
      <c r="I35" s="109">
        <v>4378</v>
      </c>
      <c r="J35" s="108">
        <f t="shared" si="3"/>
        <v>0.68470441038473573</v>
      </c>
      <c r="K35" s="109">
        <f t="shared" si="4"/>
        <v>6394.3152955896148</v>
      </c>
    </row>
    <row r="36" spans="1:11">
      <c r="A36" s="97">
        <v>612</v>
      </c>
      <c r="B36" s="97" t="s">
        <v>174</v>
      </c>
      <c r="C36" s="109">
        <v>1530</v>
      </c>
      <c r="D36" s="108">
        <f t="shared" si="0"/>
        <v>0.19540229885057472</v>
      </c>
      <c r="E36" s="107">
        <v>642</v>
      </c>
      <c r="F36" s="108">
        <f t="shared" si="1"/>
        <v>8.1992337164750961E-2</v>
      </c>
      <c r="G36" s="107">
        <v>390</v>
      </c>
      <c r="H36" s="108">
        <f t="shared" si="2"/>
        <v>4.9808429118773943E-2</v>
      </c>
      <c r="I36" s="109">
        <v>5268</v>
      </c>
      <c r="J36" s="108">
        <f t="shared" si="3"/>
        <v>0.67279693486590042</v>
      </c>
      <c r="K36" s="109">
        <f t="shared" si="4"/>
        <v>7830.3272030651333</v>
      </c>
    </row>
    <row r="37" spans="1:11">
      <c r="A37" s="97">
        <v>522</v>
      </c>
      <c r="B37" s="97" t="s">
        <v>167</v>
      </c>
      <c r="C37" s="107">
        <v>745</v>
      </c>
      <c r="D37" s="108">
        <f t="shared" si="0"/>
        <v>0.20162381596752368</v>
      </c>
      <c r="E37" s="107">
        <v>294</v>
      </c>
      <c r="F37" s="108">
        <f t="shared" si="1"/>
        <v>7.956698240866035E-2</v>
      </c>
      <c r="G37" s="107">
        <v>185</v>
      </c>
      <c r="H37" s="108">
        <f t="shared" si="2"/>
        <v>5.0067658998646819E-2</v>
      </c>
      <c r="I37" s="109">
        <v>2471</v>
      </c>
      <c r="J37" s="108">
        <f t="shared" si="3"/>
        <v>0.66874154262516916</v>
      </c>
      <c r="K37" s="109">
        <f t="shared" si="4"/>
        <v>3695.331258457375</v>
      </c>
    </row>
    <row r="38" spans="1:11">
      <c r="A38" s="97">
        <v>513</v>
      </c>
      <c r="B38" s="97" t="s">
        <v>165</v>
      </c>
      <c r="C38" s="109">
        <v>1870</v>
      </c>
      <c r="D38" s="108">
        <f t="shared" si="0"/>
        <v>0.20385915185871581</v>
      </c>
      <c r="E38" s="107">
        <v>897</v>
      </c>
      <c r="F38" s="108">
        <f t="shared" si="1"/>
        <v>9.7786983538646025E-2</v>
      </c>
      <c r="G38" s="107">
        <v>419</v>
      </c>
      <c r="H38" s="108">
        <f t="shared" si="2"/>
        <v>4.567753188705985E-2</v>
      </c>
      <c r="I38" s="109">
        <v>5987</v>
      </c>
      <c r="J38" s="108">
        <f t="shared" si="3"/>
        <v>0.65267633271557834</v>
      </c>
      <c r="K38" s="109">
        <f t="shared" si="4"/>
        <v>9173.3473236672835</v>
      </c>
    </row>
    <row r="39" spans="1:11">
      <c r="A39" s="97">
        <v>613</v>
      </c>
      <c r="B39" s="97" t="s">
        <v>175</v>
      </c>
      <c r="C39" s="107">
        <v>153</v>
      </c>
      <c r="D39" s="108">
        <f t="shared" si="0"/>
        <v>0.20592193808882908</v>
      </c>
      <c r="E39" s="107">
        <v>69</v>
      </c>
      <c r="F39" s="108">
        <f t="shared" si="1"/>
        <v>9.2866756393001348E-2</v>
      </c>
      <c r="G39" s="107">
        <v>43</v>
      </c>
      <c r="H39" s="108">
        <f t="shared" si="2"/>
        <v>5.7873485868102287E-2</v>
      </c>
      <c r="I39" s="107">
        <v>478</v>
      </c>
      <c r="J39" s="108">
        <f t="shared" si="3"/>
        <v>0.64333781965006731</v>
      </c>
      <c r="K39" s="109">
        <f t="shared" si="4"/>
        <v>743.35666218034999</v>
      </c>
    </row>
    <row r="40" spans="1:11">
      <c r="A40" s="97">
        <v>511</v>
      </c>
      <c r="B40" s="97" t="s">
        <v>163</v>
      </c>
      <c r="C40" s="107">
        <v>626</v>
      </c>
      <c r="D40" s="108">
        <f t="shared" si="0"/>
        <v>0.23712121212121212</v>
      </c>
      <c r="E40" s="107">
        <v>286</v>
      </c>
      <c r="F40" s="108">
        <f t="shared" si="1"/>
        <v>0.10833333333333334</v>
      </c>
      <c r="G40" s="107">
        <v>111</v>
      </c>
      <c r="H40" s="108">
        <f t="shared" si="2"/>
        <v>4.2045454545454546E-2</v>
      </c>
      <c r="I40" s="109">
        <v>1617</v>
      </c>
      <c r="J40" s="108">
        <f t="shared" si="3"/>
        <v>0.61250000000000004</v>
      </c>
      <c r="K40" s="109">
        <f t="shared" si="4"/>
        <v>2640.3874999999998</v>
      </c>
    </row>
    <row r="41" spans="1:11">
      <c r="A41" s="97">
        <v>531</v>
      </c>
      <c r="B41" s="97" t="s">
        <v>303</v>
      </c>
      <c r="C41" s="109">
        <v>1962</v>
      </c>
      <c r="D41" s="108">
        <f t="shared" si="0"/>
        <v>0.21870471519340096</v>
      </c>
      <c r="E41" s="107">
        <v>642</v>
      </c>
      <c r="F41" s="108">
        <f t="shared" si="1"/>
        <v>7.1563928213131206E-2</v>
      </c>
      <c r="G41" s="107">
        <v>986</v>
      </c>
      <c r="H41" s="108">
        <f t="shared" si="2"/>
        <v>0.10990970906253483</v>
      </c>
      <c r="I41" s="109">
        <v>5381</v>
      </c>
      <c r="J41" s="108">
        <f t="shared" si="3"/>
        <v>0.59982164753093303</v>
      </c>
      <c r="K41" s="109">
        <f t="shared" si="4"/>
        <v>8971.4001783524691</v>
      </c>
    </row>
    <row r="42" spans="1:11">
      <c r="A42" s="97">
        <v>540</v>
      </c>
      <c r="B42" s="97" t="s">
        <v>170</v>
      </c>
      <c r="C42" s="109">
        <v>1086</v>
      </c>
      <c r="D42" s="108">
        <f t="shared" si="0"/>
        <v>0.15341149879926544</v>
      </c>
      <c r="E42" s="107">
        <v>629</v>
      </c>
      <c r="F42" s="108">
        <f t="shared" si="1"/>
        <v>8.885435796016386E-2</v>
      </c>
      <c r="G42" s="109">
        <v>1485</v>
      </c>
      <c r="H42" s="108">
        <f t="shared" si="2"/>
        <v>0.20977539200452042</v>
      </c>
      <c r="I42" s="109">
        <v>3879</v>
      </c>
      <c r="J42" s="108">
        <f t="shared" si="3"/>
        <v>0.54795875123605031</v>
      </c>
      <c r="K42" s="109">
        <f t="shared" si="4"/>
        <v>7079.4520412487636</v>
      </c>
    </row>
    <row r="43" spans="1:11">
      <c r="A43" s="97">
        <v>660</v>
      </c>
      <c r="B43" s="97" t="s">
        <v>182</v>
      </c>
      <c r="C43" s="109">
        <v>2594</v>
      </c>
      <c r="D43" s="108">
        <f t="shared" si="0"/>
        <v>0.24211312301661378</v>
      </c>
      <c r="E43" s="109">
        <v>1129</v>
      </c>
      <c r="F43" s="108">
        <f t="shared" si="1"/>
        <v>0.10537614336382303</v>
      </c>
      <c r="G43" s="109">
        <v>1626</v>
      </c>
      <c r="H43" s="108">
        <f t="shared" si="2"/>
        <v>0.15176404704125443</v>
      </c>
      <c r="I43" s="109">
        <v>5365</v>
      </c>
      <c r="J43" s="108">
        <f t="shared" si="3"/>
        <v>0.50074668657830879</v>
      </c>
      <c r="K43" s="109">
        <f t="shared" si="4"/>
        <v>10714.499253313421</v>
      </c>
    </row>
    <row r="44" spans="1:11">
      <c r="A44" s="97">
        <v>232</v>
      </c>
      <c r="B44" s="97" t="s">
        <v>151</v>
      </c>
      <c r="C44" s="107">
        <v>432</v>
      </c>
      <c r="D44" s="108">
        <f t="shared" si="0"/>
        <v>0.45521601685985247</v>
      </c>
      <c r="E44" s="107">
        <v>51</v>
      </c>
      <c r="F44" s="108">
        <f t="shared" si="1"/>
        <v>5.3740779768177031E-2</v>
      </c>
      <c r="G44" s="107">
        <v>21</v>
      </c>
      <c r="H44" s="108">
        <f t="shared" si="2"/>
        <v>2.2128556375131718E-2</v>
      </c>
      <c r="I44" s="107">
        <v>445</v>
      </c>
      <c r="J44" s="108">
        <f t="shared" si="3"/>
        <v>0.46891464699683877</v>
      </c>
      <c r="K44" s="109">
        <f t="shared" si="4"/>
        <v>949.53108535300316</v>
      </c>
    </row>
    <row r="45" spans="1:11">
      <c r="A45" s="105"/>
      <c r="B45" s="97" t="s">
        <v>17</v>
      </c>
      <c r="C45" s="110">
        <f>SUM(C4:C44)</f>
        <v>29509</v>
      </c>
      <c r="D45" s="108">
        <f t="shared" si="0"/>
        <v>0.13641049347047265</v>
      </c>
      <c r="E45" s="110">
        <f>SUM(E4:E44)</f>
        <v>17155</v>
      </c>
      <c r="F45" s="108">
        <f t="shared" si="1"/>
        <v>7.9301976193227777E-2</v>
      </c>
      <c r="G45" s="110">
        <f>SUM(G4:G44)</f>
        <v>13265</v>
      </c>
      <c r="H45" s="108">
        <f t="shared" si="2"/>
        <v>6.1319773488963364E-2</v>
      </c>
      <c r="I45" s="111">
        <f>SUM(I4:I44)</f>
        <v>156396</v>
      </c>
      <c r="J45" s="108">
        <f t="shared" si="3"/>
        <v>0.72296775684733616</v>
      </c>
      <c r="K45" s="111">
        <f>SUM(K4:K44)</f>
        <v>216336.01298391388</v>
      </c>
    </row>
    <row r="46" spans="1:11">
      <c r="A46" s="1015" t="s">
        <v>309</v>
      </c>
      <c r="B46" s="1015"/>
      <c r="C46" s="1015"/>
      <c r="D46" s="1015"/>
      <c r="E46" s="1015"/>
      <c r="F46" s="1015"/>
      <c r="G46" s="1015"/>
      <c r="H46" s="1015"/>
      <c r="I46" s="1015"/>
      <c r="J46" s="1015"/>
      <c r="K46" s="1015"/>
    </row>
    <row r="47" spans="1:11">
      <c r="A47" s="98" t="s">
        <v>230</v>
      </c>
      <c r="B47" s="102"/>
      <c r="C47" s="103"/>
      <c r="D47" s="103"/>
      <c r="E47" s="103"/>
      <c r="F47" s="103"/>
      <c r="G47" s="103"/>
      <c r="H47" s="103"/>
      <c r="I47" s="104"/>
      <c r="J47" s="104"/>
      <c r="K47" s="103"/>
    </row>
  </sheetData>
  <customSheetViews>
    <customSheetView guid="{9CA68ABA-C7BA-4E64-96EE-1D97745C1F44}" topLeftCell="A15">
      <selection activeCell="A46" sqref="A46:K46"/>
      <pageMargins left="0.78740157499999996" right="0.78740157499999996" top="0.984251969" bottom="0.984251969" header="0.4921259845" footer="0.4921259845"/>
      <headerFooter alignWithMargins="0"/>
    </customSheetView>
  </customSheetViews>
  <mergeCells count="7">
    <mergeCell ref="A46:K46"/>
    <mergeCell ref="A2:B2"/>
    <mergeCell ref="C2:D2"/>
    <mergeCell ref="E2:F2"/>
    <mergeCell ref="G2:H2"/>
    <mergeCell ref="I2:J2"/>
    <mergeCell ref="A3:B3"/>
  </mergeCells>
  <pageMargins left="0.78740157499999996" right="0.78740157499999996" top="0.984251969" bottom="0.984251969" header="0.4921259845" footer="0.4921259845"/>
  <headerFooter alignWithMargins="0"/>
  <ignoredErrors>
    <ignoredError sqref="D45 F45 H45 J45"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D11" sqref="D11"/>
    </sheetView>
  </sheetViews>
  <sheetFormatPr baseColWidth="10" defaultRowHeight="12.75"/>
  <cols>
    <col min="1" max="1" width="28.25" style="96" customWidth="1"/>
    <col min="2" max="15" width="7.875" style="96" customWidth="1"/>
    <col min="16" max="256" width="11.25" style="96"/>
    <col min="257" max="257" width="28.25" style="96" customWidth="1"/>
    <col min="258" max="271" width="7.875" style="96" customWidth="1"/>
    <col min="272" max="512" width="11.25" style="96"/>
    <col min="513" max="513" width="28.25" style="96" customWidth="1"/>
    <col min="514" max="527" width="7.875" style="96" customWidth="1"/>
    <col min="528" max="768" width="11.25" style="96"/>
    <col min="769" max="769" width="28.25" style="96" customWidth="1"/>
    <col min="770" max="783" width="7.875" style="96" customWidth="1"/>
    <col min="784" max="1024" width="11.25" style="96"/>
    <col min="1025" max="1025" width="28.25" style="96" customWidth="1"/>
    <col min="1026" max="1039" width="7.875" style="96" customWidth="1"/>
    <col min="1040" max="1280" width="11.25" style="96"/>
    <col min="1281" max="1281" width="28.25" style="96" customWidth="1"/>
    <col min="1282" max="1295" width="7.875" style="96" customWidth="1"/>
    <col min="1296" max="1536" width="11.25" style="96"/>
    <col min="1537" max="1537" width="28.25" style="96" customWidth="1"/>
    <col min="1538" max="1551" width="7.875" style="96" customWidth="1"/>
    <col min="1552" max="1792" width="11.25" style="96"/>
    <col min="1793" max="1793" width="28.25" style="96" customWidth="1"/>
    <col min="1794" max="1807" width="7.875" style="96" customWidth="1"/>
    <col min="1808" max="2048" width="11.25" style="96"/>
    <col min="2049" max="2049" width="28.25" style="96" customWidth="1"/>
    <col min="2050" max="2063" width="7.875" style="96" customWidth="1"/>
    <col min="2064" max="2304" width="11.25" style="96"/>
    <col min="2305" max="2305" width="28.25" style="96" customWidth="1"/>
    <col min="2306" max="2319" width="7.875" style="96" customWidth="1"/>
    <col min="2320" max="2560" width="11.25" style="96"/>
    <col min="2561" max="2561" width="28.25" style="96" customWidth="1"/>
    <col min="2562" max="2575" width="7.875" style="96" customWidth="1"/>
    <col min="2576" max="2816" width="11.25" style="96"/>
    <col min="2817" max="2817" width="28.25" style="96" customWidth="1"/>
    <col min="2818" max="2831" width="7.875" style="96" customWidth="1"/>
    <col min="2832" max="3072" width="11.25" style="96"/>
    <col min="3073" max="3073" width="28.25" style="96" customWidth="1"/>
    <col min="3074" max="3087" width="7.875" style="96" customWidth="1"/>
    <col min="3088" max="3328" width="11.25" style="96"/>
    <col min="3329" max="3329" width="28.25" style="96" customWidth="1"/>
    <col min="3330" max="3343" width="7.875" style="96" customWidth="1"/>
    <col min="3344" max="3584" width="11.25" style="96"/>
    <col min="3585" max="3585" width="28.25" style="96" customWidth="1"/>
    <col min="3586" max="3599" width="7.875" style="96" customWidth="1"/>
    <col min="3600" max="3840" width="11.25" style="96"/>
    <col min="3841" max="3841" width="28.25" style="96" customWidth="1"/>
    <col min="3842" max="3855" width="7.875" style="96" customWidth="1"/>
    <col min="3856" max="4096" width="11.25" style="96"/>
    <col min="4097" max="4097" width="28.25" style="96" customWidth="1"/>
    <col min="4098" max="4111" width="7.875" style="96" customWidth="1"/>
    <col min="4112" max="4352" width="11.25" style="96"/>
    <col min="4353" max="4353" width="28.25" style="96" customWidth="1"/>
    <col min="4354" max="4367" width="7.875" style="96" customWidth="1"/>
    <col min="4368" max="4608" width="11.25" style="96"/>
    <col min="4609" max="4609" width="28.25" style="96" customWidth="1"/>
    <col min="4610" max="4623" width="7.875" style="96" customWidth="1"/>
    <col min="4624" max="4864" width="11.25" style="96"/>
    <col min="4865" max="4865" width="28.25" style="96" customWidth="1"/>
    <col min="4866" max="4879" width="7.875" style="96" customWidth="1"/>
    <col min="4880" max="5120" width="11.25" style="96"/>
    <col min="5121" max="5121" width="28.25" style="96" customWidth="1"/>
    <col min="5122" max="5135" width="7.875" style="96" customWidth="1"/>
    <col min="5136" max="5376" width="11.25" style="96"/>
    <col min="5377" max="5377" width="28.25" style="96" customWidth="1"/>
    <col min="5378" max="5391" width="7.875" style="96" customWidth="1"/>
    <col min="5392" max="5632" width="11.25" style="96"/>
    <col min="5633" max="5633" width="28.25" style="96" customWidth="1"/>
    <col min="5634" max="5647" width="7.875" style="96" customWidth="1"/>
    <col min="5648" max="5888" width="11.25" style="96"/>
    <col min="5889" max="5889" width="28.25" style="96" customWidth="1"/>
    <col min="5890" max="5903" width="7.875" style="96" customWidth="1"/>
    <col min="5904" max="6144" width="11.25" style="96"/>
    <col min="6145" max="6145" width="28.25" style="96" customWidth="1"/>
    <col min="6146" max="6159" width="7.875" style="96" customWidth="1"/>
    <col min="6160" max="6400" width="11.25" style="96"/>
    <col min="6401" max="6401" width="28.25" style="96" customWidth="1"/>
    <col min="6402" max="6415" width="7.875" style="96" customWidth="1"/>
    <col min="6416" max="6656" width="11.25" style="96"/>
    <col min="6657" max="6657" width="28.25" style="96" customWidth="1"/>
    <col min="6658" max="6671" width="7.875" style="96" customWidth="1"/>
    <col min="6672" max="6912" width="11.25" style="96"/>
    <col min="6913" max="6913" width="28.25" style="96" customWidth="1"/>
    <col min="6914" max="6927" width="7.875" style="96" customWidth="1"/>
    <col min="6928" max="7168" width="11.25" style="96"/>
    <col min="7169" max="7169" width="28.25" style="96" customWidth="1"/>
    <col min="7170" max="7183" width="7.875" style="96" customWidth="1"/>
    <col min="7184" max="7424" width="11.25" style="96"/>
    <col min="7425" max="7425" width="28.25" style="96" customWidth="1"/>
    <col min="7426" max="7439" width="7.875" style="96" customWidth="1"/>
    <col min="7440" max="7680" width="11.25" style="96"/>
    <col min="7681" max="7681" width="28.25" style="96" customWidth="1"/>
    <col min="7682" max="7695" width="7.875" style="96" customWidth="1"/>
    <col min="7696" max="7936" width="11.25" style="96"/>
    <col min="7937" max="7937" width="28.25" style="96" customWidth="1"/>
    <col min="7938" max="7951" width="7.875" style="96" customWidth="1"/>
    <col min="7952" max="8192" width="11.25" style="96"/>
    <col min="8193" max="8193" width="28.25" style="96" customWidth="1"/>
    <col min="8194" max="8207" width="7.875" style="96" customWidth="1"/>
    <col min="8208" max="8448" width="11.25" style="96"/>
    <col min="8449" max="8449" width="28.25" style="96" customWidth="1"/>
    <col min="8450" max="8463" width="7.875" style="96" customWidth="1"/>
    <col min="8464" max="8704" width="11.25" style="96"/>
    <col min="8705" max="8705" width="28.25" style="96" customWidth="1"/>
    <col min="8706" max="8719" width="7.875" style="96" customWidth="1"/>
    <col min="8720" max="8960" width="11.25" style="96"/>
    <col min="8961" max="8961" width="28.25" style="96" customWidth="1"/>
    <col min="8962" max="8975" width="7.875" style="96" customWidth="1"/>
    <col min="8976" max="9216" width="11.25" style="96"/>
    <col min="9217" max="9217" width="28.25" style="96" customWidth="1"/>
    <col min="9218" max="9231" width="7.875" style="96" customWidth="1"/>
    <col min="9232" max="9472" width="11.25" style="96"/>
    <col min="9473" max="9473" width="28.25" style="96" customWidth="1"/>
    <col min="9474" max="9487" width="7.875" style="96" customWidth="1"/>
    <col min="9488" max="9728" width="11.25" style="96"/>
    <col min="9729" max="9729" width="28.25" style="96" customWidth="1"/>
    <col min="9730" max="9743" width="7.875" style="96" customWidth="1"/>
    <col min="9744" max="9984" width="11.25" style="96"/>
    <col min="9985" max="9985" width="28.25" style="96" customWidth="1"/>
    <col min="9986" max="9999" width="7.875" style="96" customWidth="1"/>
    <col min="10000" max="10240" width="11.25" style="96"/>
    <col min="10241" max="10241" width="28.25" style="96" customWidth="1"/>
    <col min="10242" max="10255" width="7.875" style="96" customWidth="1"/>
    <col min="10256" max="10496" width="11.25" style="96"/>
    <col min="10497" max="10497" width="28.25" style="96" customWidth="1"/>
    <col min="10498" max="10511" width="7.875" style="96" customWidth="1"/>
    <col min="10512" max="10752" width="11.25" style="96"/>
    <col min="10753" max="10753" width="28.25" style="96" customWidth="1"/>
    <col min="10754" max="10767" width="7.875" style="96" customWidth="1"/>
    <col min="10768" max="11008" width="11.25" style="96"/>
    <col min="11009" max="11009" width="28.25" style="96" customWidth="1"/>
    <col min="11010" max="11023" width="7.875" style="96" customWidth="1"/>
    <col min="11024" max="11264" width="11.25" style="96"/>
    <col min="11265" max="11265" width="28.25" style="96" customWidth="1"/>
    <col min="11266" max="11279" width="7.875" style="96" customWidth="1"/>
    <col min="11280" max="11520" width="11.25" style="96"/>
    <col min="11521" max="11521" width="28.25" style="96" customWidth="1"/>
    <col min="11522" max="11535" width="7.875" style="96" customWidth="1"/>
    <col min="11536" max="11776" width="11.25" style="96"/>
    <col min="11777" max="11777" width="28.25" style="96" customWidth="1"/>
    <col min="11778" max="11791" width="7.875" style="96" customWidth="1"/>
    <col min="11792" max="12032" width="11.25" style="96"/>
    <col min="12033" max="12033" width="28.25" style="96" customWidth="1"/>
    <col min="12034" max="12047" width="7.875" style="96" customWidth="1"/>
    <col min="12048" max="12288" width="11.25" style="96"/>
    <col min="12289" max="12289" width="28.25" style="96" customWidth="1"/>
    <col min="12290" max="12303" width="7.875" style="96" customWidth="1"/>
    <col min="12304" max="12544" width="11.25" style="96"/>
    <col min="12545" max="12545" width="28.25" style="96" customWidth="1"/>
    <col min="12546" max="12559" width="7.875" style="96" customWidth="1"/>
    <col min="12560" max="12800" width="11.25" style="96"/>
    <col min="12801" max="12801" width="28.25" style="96" customWidth="1"/>
    <col min="12802" max="12815" width="7.875" style="96" customWidth="1"/>
    <col min="12816" max="13056" width="11.25" style="96"/>
    <col min="13057" max="13057" width="28.25" style="96" customWidth="1"/>
    <col min="13058" max="13071" width="7.875" style="96" customWidth="1"/>
    <col min="13072" max="13312" width="11.25" style="96"/>
    <col min="13313" max="13313" width="28.25" style="96" customWidth="1"/>
    <col min="13314" max="13327" width="7.875" style="96" customWidth="1"/>
    <col min="13328" max="13568" width="11.25" style="96"/>
    <col min="13569" max="13569" width="28.25" style="96" customWidth="1"/>
    <col min="13570" max="13583" width="7.875" style="96" customWidth="1"/>
    <col min="13584" max="13824" width="11.25" style="96"/>
    <col min="13825" max="13825" width="28.25" style="96" customWidth="1"/>
    <col min="13826" max="13839" width="7.875" style="96" customWidth="1"/>
    <col min="13840" max="14080" width="11.25" style="96"/>
    <col min="14081" max="14081" width="28.25" style="96" customWidth="1"/>
    <col min="14082" max="14095" width="7.875" style="96" customWidth="1"/>
    <col min="14096" max="14336" width="11.25" style="96"/>
    <col min="14337" max="14337" width="28.25" style="96" customWidth="1"/>
    <col min="14338" max="14351" width="7.875" style="96" customWidth="1"/>
    <col min="14352" max="14592" width="11.25" style="96"/>
    <col min="14593" max="14593" width="28.25" style="96" customWidth="1"/>
    <col min="14594" max="14607" width="7.875" style="96" customWidth="1"/>
    <col min="14608" max="14848" width="11.25" style="96"/>
    <col min="14849" max="14849" width="28.25" style="96" customWidth="1"/>
    <col min="14850" max="14863" width="7.875" style="96" customWidth="1"/>
    <col min="14864" max="15104" width="11.25" style="96"/>
    <col min="15105" max="15105" width="28.25" style="96" customWidth="1"/>
    <col min="15106" max="15119" width="7.875" style="96" customWidth="1"/>
    <col min="15120" max="15360" width="11.25" style="96"/>
    <col min="15361" max="15361" width="28.25" style="96" customWidth="1"/>
    <col min="15362" max="15375" width="7.875" style="96" customWidth="1"/>
    <col min="15376" max="15616" width="11.25" style="96"/>
    <col min="15617" max="15617" width="28.25" style="96" customWidth="1"/>
    <col min="15618" max="15631" width="7.875" style="96" customWidth="1"/>
    <col min="15632" max="15872" width="11.25" style="96"/>
    <col min="15873" max="15873" width="28.25" style="96" customWidth="1"/>
    <col min="15874" max="15887" width="7.875" style="96" customWidth="1"/>
    <col min="15888" max="16128" width="11.25" style="96"/>
    <col min="16129" max="16129" width="28.25" style="96" customWidth="1"/>
    <col min="16130" max="16143" width="7.875" style="96" customWidth="1"/>
    <col min="16144" max="16384" width="11.25" style="96"/>
  </cols>
  <sheetData>
    <row r="1" spans="1:15" ht="27.6" customHeight="1">
      <c r="A1" s="951" t="s">
        <v>2352</v>
      </c>
      <c r="B1" s="970"/>
      <c r="C1" s="970"/>
      <c r="D1" s="970"/>
      <c r="E1" s="970"/>
      <c r="F1" s="970"/>
      <c r="G1" s="970"/>
      <c r="H1" s="970"/>
      <c r="I1" s="970"/>
      <c r="J1" s="970"/>
    </row>
    <row r="2" spans="1:15">
      <c r="A2" s="99"/>
      <c r="B2" s="1020">
        <v>2006</v>
      </c>
      <c r="C2" s="1020"/>
      <c r="D2" s="1020">
        <v>2007</v>
      </c>
      <c r="E2" s="1020"/>
      <c r="F2" s="1020">
        <v>2008</v>
      </c>
      <c r="G2" s="1020"/>
      <c r="H2" s="1020">
        <v>2009</v>
      </c>
      <c r="I2" s="1020"/>
      <c r="J2" s="1020">
        <v>2010</v>
      </c>
      <c r="K2" s="1020"/>
      <c r="L2" s="1020">
        <v>2011</v>
      </c>
      <c r="M2" s="1020"/>
      <c r="N2" s="1020">
        <v>2012</v>
      </c>
      <c r="O2" s="1020"/>
    </row>
    <row r="3" spans="1:15" ht="25.5">
      <c r="A3" s="97" t="s">
        <v>310</v>
      </c>
      <c r="B3" s="100" t="s">
        <v>6</v>
      </c>
      <c r="C3" s="101" t="s">
        <v>7</v>
      </c>
      <c r="D3" s="100" t="s">
        <v>6</v>
      </c>
      <c r="E3" s="101" t="s">
        <v>7</v>
      </c>
      <c r="F3" s="100" t="s">
        <v>6</v>
      </c>
      <c r="G3" s="101" t="s">
        <v>7</v>
      </c>
      <c r="H3" s="100" t="s">
        <v>6</v>
      </c>
      <c r="I3" s="101" t="s">
        <v>7</v>
      </c>
      <c r="J3" s="100" t="s">
        <v>6</v>
      </c>
      <c r="K3" s="101" t="s">
        <v>7</v>
      </c>
      <c r="L3" s="100" t="s">
        <v>6</v>
      </c>
      <c r="M3" s="101" t="s">
        <v>7</v>
      </c>
      <c r="N3" s="100" t="s">
        <v>6</v>
      </c>
      <c r="O3" s="101" t="s">
        <v>7</v>
      </c>
    </row>
    <row r="4" spans="1:15" ht="25.15" customHeight="1">
      <c r="A4" s="97" t="s">
        <v>295</v>
      </c>
      <c r="B4" s="109">
        <v>26053</v>
      </c>
      <c r="C4" s="112">
        <f>B4/B8</f>
        <v>0.12429925715294443</v>
      </c>
      <c r="D4" s="109">
        <v>26606</v>
      </c>
      <c r="E4" s="112">
        <f>D4/D8</f>
        <v>0.12610494684405851</v>
      </c>
      <c r="F4" s="109">
        <v>25862</v>
      </c>
      <c r="G4" s="112">
        <f>F4/F8</f>
        <v>0.1228802888841375</v>
      </c>
      <c r="H4" s="109">
        <v>26448</v>
      </c>
      <c r="I4" s="112">
        <f>H4/H8</f>
        <v>0.12474883260223574</v>
      </c>
      <c r="J4" s="109">
        <v>27214</v>
      </c>
      <c r="K4" s="112">
        <f>J4/J8</f>
        <v>0.12721459223455278</v>
      </c>
      <c r="L4" s="109">
        <v>28283</v>
      </c>
      <c r="M4" s="112">
        <f>L4/L8</f>
        <v>0.13243150861322209</v>
      </c>
      <c r="N4" s="109">
        <v>29510</v>
      </c>
      <c r="O4" s="112">
        <f>N4/N8</f>
        <v>0.13638548425859168</v>
      </c>
    </row>
    <row r="5" spans="1:15" ht="25.15" customHeight="1">
      <c r="A5" s="97" t="s">
        <v>283</v>
      </c>
      <c r="B5" s="109">
        <v>14166</v>
      </c>
      <c r="C5" s="112">
        <f>B5/B8</f>
        <v>6.7586200315841199E-2</v>
      </c>
      <c r="D5" s="109">
        <v>14462</v>
      </c>
      <c r="E5" s="112">
        <f>D5/D8</f>
        <v>6.854580700814758E-2</v>
      </c>
      <c r="F5" s="109">
        <v>14877</v>
      </c>
      <c r="G5" s="112">
        <f>F5/F8</f>
        <v>7.0686337395766519E-2</v>
      </c>
      <c r="H5" s="109">
        <v>15573</v>
      </c>
      <c r="I5" s="112">
        <f>H5/H8</f>
        <v>7.3454082354605918E-2</v>
      </c>
      <c r="J5" s="109">
        <v>16112</v>
      </c>
      <c r="K5" s="112">
        <f>J5/J8</f>
        <v>7.5317171679397166E-2</v>
      </c>
      <c r="L5" s="109">
        <v>16475</v>
      </c>
      <c r="M5" s="112">
        <f>L5/L8</f>
        <v>7.7142067828831234E-2</v>
      </c>
      <c r="N5" s="109">
        <v>17158</v>
      </c>
      <c r="O5" s="112">
        <f>N5/N8</f>
        <v>7.9298615347642029E-2</v>
      </c>
    </row>
    <row r="6" spans="1:15" ht="25.15" customHeight="1">
      <c r="A6" s="97" t="s">
        <v>296</v>
      </c>
      <c r="B6" s="109">
        <v>14300</v>
      </c>
      <c r="C6" s="112">
        <f>B6/B8</f>
        <v>6.822551634311233E-2</v>
      </c>
      <c r="D6" s="109">
        <v>14176</v>
      </c>
      <c r="E6" s="112">
        <f>D6/D8</f>
        <v>6.719024755549026E-2</v>
      </c>
      <c r="F6" s="109">
        <v>13960</v>
      </c>
      <c r="G6" s="112">
        <f>F6/F8</f>
        <v>6.6329318413988078E-2</v>
      </c>
      <c r="H6" s="109">
        <v>13685</v>
      </c>
      <c r="I6" s="112">
        <f>H6/H8</f>
        <v>6.4548842035753035E-2</v>
      </c>
      <c r="J6" s="109">
        <v>13582</v>
      </c>
      <c r="K6" s="112">
        <f>J6/J8</f>
        <v>6.3490431091706323E-2</v>
      </c>
      <c r="L6" s="109">
        <v>13376</v>
      </c>
      <c r="M6" s="112">
        <f>L6/L8</f>
        <v>6.2631399045732727E-2</v>
      </c>
      <c r="N6" s="109">
        <v>13266</v>
      </c>
      <c r="O6" s="112">
        <f>N6/N8</f>
        <v>6.1311075370195776E-2</v>
      </c>
    </row>
    <row r="7" spans="1:15">
      <c r="A7" s="97" t="s">
        <v>285</v>
      </c>
      <c r="B7" s="109">
        <v>155080</v>
      </c>
      <c r="C7" s="112">
        <f>B7/B8</f>
        <v>0.73988902618810204</v>
      </c>
      <c r="D7" s="109">
        <v>155739</v>
      </c>
      <c r="E7" s="112">
        <f>D7/D8</f>
        <v>0.73815899859230361</v>
      </c>
      <c r="F7" s="109">
        <v>155766</v>
      </c>
      <c r="G7" s="112">
        <f>F7/F8</f>
        <v>0.7401040553061079</v>
      </c>
      <c r="H7" s="109">
        <v>156304</v>
      </c>
      <c r="I7" s="112">
        <f>H7/H8</f>
        <v>0.73724824300740532</v>
      </c>
      <c r="J7" s="109">
        <v>157014</v>
      </c>
      <c r="K7" s="112">
        <f>J7/J8</f>
        <v>0.73397780499434373</v>
      </c>
      <c r="L7" s="109">
        <v>155433</v>
      </c>
      <c r="M7" s="112">
        <f>L7/L8</f>
        <v>0.72779502451221401</v>
      </c>
      <c r="N7" s="109">
        <v>156438</v>
      </c>
      <c r="O7" s="112">
        <f>N7/N8</f>
        <v>0.72300482502357055</v>
      </c>
    </row>
    <row r="8" spans="1:15" ht="25.15" customHeight="1">
      <c r="A8" s="97" t="s">
        <v>17</v>
      </c>
      <c r="B8" s="109">
        <f>SUM(B4:B7)</f>
        <v>209599</v>
      </c>
      <c r="C8" s="113">
        <f t="shared" ref="C8:O8" si="0">SUM(C4:C7)</f>
        <v>1</v>
      </c>
      <c r="D8" s="109">
        <f t="shared" si="0"/>
        <v>210983</v>
      </c>
      <c r="E8" s="113">
        <f t="shared" si="0"/>
        <v>1</v>
      </c>
      <c r="F8" s="109">
        <f t="shared" si="0"/>
        <v>210465</v>
      </c>
      <c r="G8" s="113">
        <f t="shared" si="0"/>
        <v>1</v>
      </c>
      <c r="H8" s="109">
        <f t="shared" si="0"/>
        <v>212010</v>
      </c>
      <c r="I8" s="113">
        <f t="shared" si="0"/>
        <v>1</v>
      </c>
      <c r="J8" s="109">
        <f t="shared" si="0"/>
        <v>213922</v>
      </c>
      <c r="K8" s="113">
        <f t="shared" si="0"/>
        <v>1</v>
      </c>
      <c r="L8" s="109">
        <f t="shared" si="0"/>
        <v>213567</v>
      </c>
      <c r="M8" s="113">
        <f t="shared" si="0"/>
        <v>1</v>
      </c>
      <c r="N8" s="109">
        <f t="shared" si="0"/>
        <v>216372</v>
      </c>
      <c r="O8" s="113">
        <f t="shared" si="0"/>
        <v>1</v>
      </c>
    </row>
    <row r="9" spans="1:15">
      <c r="A9" s="98" t="s">
        <v>230</v>
      </c>
    </row>
  </sheetData>
  <customSheetViews>
    <customSheetView guid="{9CA68ABA-C7BA-4E64-96EE-1D97745C1F44}">
      <pageMargins left="0.78740157499999996" right="0.78740157499999996" top="0.984251969" bottom="0.984251969" header="0.4921259845" footer="0.4921259845"/>
      <headerFooter alignWithMargins="0"/>
    </customSheetView>
  </customSheetViews>
  <mergeCells count="7">
    <mergeCell ref="N2:O2"/>
    <mergeCell ref="B2:C2"/>
    <mergeCell ref="D2:E2"/>
    <mergeCell ref="F2:G2"/>
    <mergeCell ref="H2:I2"/>
    <mergeCell ref="J2:K2"/>
    <mergeCell ref="L2:M2"/>
  </mergeCell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7" sqref="A17"/>
    </sheetView>
  </sheetViews>
  <sheetFormatPr baseColWidth="10" defaultRowHeight="12.75"/>
  <cols>
    <col min="1" max="1" width="20.5" style="4" customWidth="1"/>
    <col min="2" max="256" width="11.25" style="4"/>
    <col min="257" max="257" width="20.5" style="4" customWidth="1"/>
    <col min="258" max="512" width="11.25" style="4"/>
    <col min="513" max="513" width="20.5" style="4" customWidth="1"/>
    <col min="514" max="768" width="11.25" style="4"/>
    <col min="769" max="769" width="20.5" style="4" customWidth="1"/>
    <col min="770" max="1024" width="11.25" style="4"/>
    <col min="1025" max="1025" width="20.5" style="4" customWidth="1"/>
    <col min="1026" max="1280" width="11.25" style="4"/>
    <col min="1281" max="1281" width="20.5" style="4" customWidth="1"/>
    <col min="1282" max="1536" width="11.25" style="4"/>
    <col min="1537" max="1537" width="20.5" style="4" customWidth="1"/>
    <col min="1538" max="1792" width="11.25" style="4"/>
    <col min="1793" max="1793" width="20.5" style="4" customWidth="1"/>
    <col min="1794" max="2048" width="11.25" style="4"/>
    <col min="2049" max="2049" width="20.5" style="4" customWidth="1"/>
    <col min="2050" max="2304" width="11.25" style="4"/>
    <col min="2305" max="2305" width="20.5" style="4" customWidth="1"/>
    <col min="2306" max="2560" width="11.25" style="4"/>
    <col min="2561" max="2561" width="20.5" style="4" customWidth="1"/>
    <col min="2562" max="2816" width="11.25" style="4"/>
    <col min="2817" max="2817" width="20.5" style="4" customWidth="1"/>
    <col min="2818" max="3072" width="11.25" style="4"/>
    <col min="3073" max="3073" width="20.5" style="4" customWidth="1"/>
    <col min="3074" max="3328" width="11.25" style="4"/>
    <col min="3329" max="3329" width="20.5" style="4" customWidth="1"/>
    <col min="3330" max="3584" width="11.25" style="4"/>
    <col min="3585" max="3585" width="20.5" style="4" customWidth="1"/>
    <col min="3586" max="3840" width="11.25" style="4"/>
    <col min="3841" max="3841" width="20.5" style="4" customWidth="1"/>
    <col min="3842" max="4096" width="11.25" style="4"/>
    <col min="4097" max="4097" width="20.5" style="4" customWidth="1"/>
    <col min="4098" max="4352" width="11.25" style="4"/>
    <col min="4353" max="4353" width="20.5" style="4" customWidth="1"/>
    <col min="4354" max="4608" width="11.25" style="4"/>
    <col min="4609" max="4609" width="20.5" style="4" customWidth="1"/>
    <col min="4610" max="4864" width="11.25" style="4"/>
    <col min="4865" max="4865" width="20.5" style="4" customWidth="1"/>
    <col min="4866" max="5120" width="11.25" style="4"/>
    <col min="5121" max="5121" width="20.5" style="4" customWidth="1"/>
    <col min="5122" max="5376" width="11.25" style="4"/>
    <col min="5377" max="5377" width="20.5" style="4" customWidth="1"/>
    <col min="5378" max="5632" width="11.25" style="4"/>
    <col min="5633" max="5633" width="20.5" style="4" customWidth="1"/>
    <col min="5634" max="5888" width="11.25" style="4"/>
    <col min="5889" max="5889" width="20.5" style="4" customWidth="1"/>
    <col min="5890" max="6144" width="11.25" style="4"/>
    <col min="6145" max="6145" width="20.5" style="4" customWidth="1"/>
    <col min="6146" max="6400" width="11.25" style="4"/>
    <col min="6401" max="6401" width="20.5" style="4" customWidth="1"/>
    <col min="6402" max="6656" width="11.25" style="4"/>
    <col min="6657" max="6657" width="20.5" style="4" customWidth="1"/>
    <col min="6658" max="6912" width="11.25" style="4"/>
    <col min="6913" max="6913" width="20.5" style="4" customWidth="1"/>
    <col min="6914" max="7168" width="11.25" style="4"/>
    <col min="7169" max="7169" width="20.5" style="4" customWidth="1"/>
    <col min="7170" max="7424" width="11.25" style="4"/>
    <col min="7425" max="7425" width="20.5" style="4" customWidth="1"/>
    <col min="7426" max="7680" width="11.25" style="4"/>
    <col min="7681" max="7681" width="20.5" style="4" customWidth="1"/>
    <col min="7682" max="7936" width="11.25" style="4"/>
    <col min="7937" max="7937" width="20.5" style="4" customWidth="1"/>
    <col min="7938" max="8192" width="11.25" style="4"/>
    <col min="8193" max="8193" width="20.5" style="4" customWidth="1"/>
    <col min="8194" max="8448" width="11.25" style="4"/>
    <col min="8449" max="8449" width="20.5" style="4" customWidth="1"/>
    <col min="8450" max="8704" width="11.25" style="4"/>
    <col min="8705" max="8705" width="20.5" style="4" customWidth="1"/>
    <col min="8706" max="8960" width="11.25" style="4"/>
    <col min="8961" max="8961" width="20.5" style="4" customWidth="1"/>
    <col min="8962" max="9216" width="11.25" style="4"/>
    <col min="9217" max="9217" width="20.5" style="4" customWidth="1"/>
    <col min="9218" max="9472" width="11.25" style="4"/>
    <col min="9473" max="9473" width="20.5" style="4" customWidth="1"/>
    <col min="9474" max="9728" width="11.25" style="4"/>
    <col min="9729" max="9729" width="20.5" style="4" customWidth="1"/>
    <col min="9730" max="9984" width="11.25" style="4"/>
    <col min="9985" max="9985" width="20.5" style="4" customWidth="1"/>
    <col min="9986" max="10240" width="11.25" style="4"/>
    <col min="10241" max="10241" width="20.5" style="4" customWidth="1"/>
    <col min="10242" max="10496" width="11.25" style="4"/>
    <col min="10497" max="10497" width="20.5" style="4" customWidth="1"/>
    <col min="10498" max="10752" width="11.25" style="4"/>
    <col min="10753" max="10753" width="20.5" style="4" customWidth="1"/>
    <col min="10754" max="11008" width="11.25" style="4"/>
    <col min="11009" max="11009" width="20.5" style="4" customWidth="1"/>
    <col min="11010" max="11264" width="11.25" style="4"/>
    <col min="11265" max="11265" width="20.5" style="4" customWidth="1"/>
    <col min="11266" max="11520" width="11.25" style="4"/>
    <col min="11521" max="11521" width="20.5" style="4" customWidth="1"/>
    <col min="11522" max="11776" width="11.25" style="4"/>
    <col min="11777" max="11777" width="20.5" style="4" customWidth="1"/>
    <col min="11778" max="12032" width="11.25" style="4"/>
    <col min="12033" max="12033" width="20.5" style="4" customWidth="1"/>
    <col min="12034" max="12288" width="11.25" style="4"/>
    <col min="12289" max="12289" width="20.5" style="4" customWidth="1"/>
    <col min="12290" max="12544" width="11.25" style="4"/>
    <col min="12545" max="12545" width="20.5" style="4" customWidth="1"/>
    <col min="12546" max="12800" width="11.25" style="4"/>
    <col min="12801" max="12801" width="20.5" style="4" customWidth="1"/>
    <col min="12802" max="13056" width="11.25" style="4"/>
    <col min="13057" max="13057" width="20.5" style="4" customWidth="1"/>
    <col min="13058" max="13312" width="11.25" style="4"/>
    <col min="13313" max="13313" width="20.5" style="4" customWidth="1"/>
    <col min="13314" max="13568" width="11.25" style="4"/>
    <col min="13569" max="13569" width="20.5" style="4" customWidth="1"/>
    <col min="13570" max="13824" width="11.25" style="4"/>
    <col min="13825" max="13825" width="20.5" style="4" customWidth="1"/>
    <col min="13826" max="14080" width="11.25" style="4"/>
    <col min="14081" max="14081" width="20.5" style="4" customWidth="1"/>
    <col min="14082" max="14336" width="11.25" style="4"/>
    <col min="14337" max="14337" width="20.5" style="4" customWidth="1"/>
    <col min="14338" max="14592" width="11.25" style="4"/>
    <col min="14593" max="14593" width="20.5" style="4" customWidth="1"/>
    <col min="14594" max="14848" width="11.25" style="4"/>
    <col min="14849" max="14849" width="20.5" style="4" customWidth="1"/>
    <col min="14850" max="15104" width="11.25" style="4"/>
    <col min="15105" max="15105" width="20.5" style="4" customWidth="1"/>
    <col min="15106" max="15360" width="11.25" style="4"/>
    <col min="15361" max="15361" width="20.5" style="4" customWidth="1"/>
    <col min="15362" max="15616" width="11.25" style="4"/>
    <col min="15617" max="15617" width="20.5" style="4" customWidth="1"/>
    <col min="15618" max="15872" width="11.25" style="4"/>
    <col min="15873" max="15873" width="20.5" style="4" customWidth="1"/>
    <col min="15874" max="16128" width="11.25" style="4"/>
    <col min="16129" max="16129" width="20.5" style="4" customWidth="1"/>
    <col min="16130" max="16384" width="11.25" style="4"/>
  </cols>
  <sheetData>
    <row r="1" spans="1:3" ht="27.6" customHeight="1">
      <c r="A1" s="991" t="s">
        <v>3</v>
      </c>
      <c r="B1" s="991"/>
      <c r="C1" s="991"/>
    </row>
    <row r="2" spans="1:3" ht="29.45" customHeight="1">
      <c r="A2" s="5"/>
      <c r="B2" s="988" t="s">
        <v>4</v>
      </c>
      <c r="C2" s="989"/>
    </row>
    <row r="3" spans="1:3" ht="13.9" customHeight="1">
      <c r="A3" s="7" t="s">
        <v>5</v>
      </c>
      <c r="B3" s="91" t="s">
        <v>6</v>
      </c>
      <c r="C3" s="91" t="s">
        <v>7</v>
      </c>
    </row>
    <row r="4" spans="1:3" ht="13.9" customHeight="1">
      <c r="A4" s="8" t="s">
        <v>8</v>
      </c>
      <c r="B4" s="10">
        <v>6514</v>
      </c>
      <c r="C4" s="9">
        <v>3.0105558944780286E-2</v>
      </c>
    </row>
    <row r="5" spans="1:3" ht="13.9" customHeight="1">
      <c r="A5" s="8" t="s">
        <v>9</v>
      </c>
      <c r="B5" s="10">
        <v>5779</v>
      </c>
      <c r="C5" s="9">
        <v>2.6708631431053925E-2</v>
      </c>
    </row>
    <row r="6" spans="1:3" ht="13.9" customHeight="1">
      <c r="A6" s="8" t="s">
        <v>10</v>
      </c>
      <c r="B6" s="10">
        <v>7339</v>
      </c>
      <c r="C6" s="9">
        <v>3.3918436766309873E-2</v>
      </c>
    </row>
    <row r="7" spans="1:3" ht="13.9" customHeight="1">
      <c r="A7" s="8" t="s">
        <v>11</v>
      </c>
      <c r="B7" s="10">
        <v>14579</v>
      </c>
      <c r="C7" s="9">
        <v>6.7379328194036192E-2</v>
      </c>
    </row>
    <row r="8" spans="1:3" ht="13.9" customHeight="1">
      <c r="A8" s="8" t="s">
        <v>12</v>
      </c>
      <c r="B8" s="10">
        <v>27281</v>
      </c>
      <c r="C8" s="9">
        <v>0.12608378163533174</v>
      </c>
    </row>
    <row r="9" spans="1:3" ht="13.9" customHeight="1">
      <c r="A9" s="8" t="s">
        <v>13</v>
      </c>
      <c r="B9" s="10">
        <v>66302</v>
      </c>
      <c r="C9" s="9">
        <v>0.30642597008855121</v>
      </c>
    </row>
    <row r="10" spans="1:3" ht="13.9" customHeight="1">
      <c r="A10" s="8" t="s">
        <v>14</v>
      </c>
      <c r="B10" s="10">
        <v>53373</v>
      </c>
      <c r="C10" s="9">
        <v>0.24667239753757417</v>
      </c>
    </row>
    <row r="11" spans="1:3" ht="13.9" customHeight="1">
      <c r="A11" s="8" t="s">
        <v>15</v>
      </c>
      <c r="B11" s="10">
        <v>17781</v>
      </c>
      <c r="C11" s="9">
        <v>8.2177915811657704E-2</v>
      </c>
    </row>
    <row r="12" spans="1:3" ht="13.9" customHeight="1">
      <c r="A12" s="8" t="s">
        <v>16</v>
      </c>
      <c r="B12" s="10">
        <v>17424</v>
      </c>
      <c r="C12" s="9">
        <v>8.0527979590704901E-2</v>
      </c>
    </row>
    <row r="13" spans="1:3" ht="13.9" customHeight="1">
      <c r="A13" s="8" t="s">
        <v>17</v>
      </c>
      <c r="B13" s="10">
        <v>216372</v>
      </c>
      <c r="C13" s="9">
        <v>1</v>
      </c>
    </row>
    <row r="14" spans="1:3">
      <c r="A14" s="990" t="s">
        <v>18</v>
      </c>
      <c r="B14" s="990"/>
      <c r="C14" s="990"/>
    </row>
    <row r="15" spans="1:3">
      <c r="A15" s="990"/>
      <c r="B15" s="990"/>
      <c r="C15" s="990"/>
    </row>
  </sheetData>
  <customSheetViews>
    <customSheetView guid="{9CA68ABA-C7BA-4E64-96EE-1D97745C1F44}">
      <selection sqref="A1:C2"/>
      <pageMargins left="0.78740157499999996" right="0.78740157499999996" top="0.984251969" bottom="0.984251969" header="0.4921259845" footer="0.4921259845"/>
      <headerFooter alignWithMargins="0"/>
    </customSheetView>
  </customSheetViews>
  <mergeCells count="3">
    <mergeCell ref="B2:C2"/>
    <mergeCell ref="A14:C15"/>
    <mergeCell ref="A1:C1"/>
  </mergeCell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H20" sqref="H20"/>
    </sheetView>
  </sheetViews>
  <sheetFormatPr baseColWidth="10" defaultRowHeight="12.75"/>
  <cols>
    <col min="1" max="1" width="19.375" style="115" customWidth="1"/>
    <col min="2" max="6" width="11.5" style="115" customWidth="1"/>
    <col min="7" max="7" width="22.25" style="115" customWidth="1"/>
    <col min="8" max="256" width="11.25" style="115"/>
    <col min="257" max="257" width="19.375" style="115" customWidth="1"/>
    <col min="258" max="262" width="11.5" style="115" customWidth="1"/>
    <col min="263" max="263" width="22.25" style="115" customWidth="1"/>
    <col min="264" max="512" width="11.25" style="115"/>
    <col min="513" max="513" width="19.375" style="115" customWidth="1"/>
    <col min="514" max="518" width="11.5" style="115" customWidth="1"/>
    <col min="519" max="519" width="22.25" style="115" customWidth="1"/>
    <col min="520" max="768" width="11.25" style="115"/>
    <col min="769" max="769" width="19.375" style="115" customWidth="1"/>
    <col min="770" max="774" width="11.5" style="115" customWidth="1"/>
    <col min="775" max="775" width="22.25" style="115" customWidth="1"/>
    <col min="776" max="1024" width="11.25" style="115"/>
    <col min="1025" max="1025" width="19.375" style="115" customWidth="1"/>
    <col min="1026" max="1030" width="11.5" style="115" customWidth="1"/>
    <col min="1031" max="1031" width="22.25" style="115" customWidth="1"/>
    <col min="1032" max="1280" width="11.25" style="115"/>
    <col min="1281" max="1281" width="19.375" style="115" customWidth="1"/>
    <col min="1282" max="1286" width="11.5" style="115" customWidth="1"/>
    <col min="1287" max="1287" width="22.25" style="115" customWidth="1"/>
    <col min="1288" max="1536" width="11.25" style="115"/>
    <col min="1537" max="1537" width="19.375" style="115" customWidth="1"/>
    <col min="1538" max="1542" width="11.5" style="115" customWidth="1"/>
    <col min="1543" max="1543" width="22.25" style="115" customWidth="1"/>
    <col min="1544" max="1792" width="11.25" style="115"/>
    <col min="1793" max="1793" width="19.375" style="115" customWidth="1"/>
    <col min="1794" max="1798" width="11.5" style="115" customWidth="1"/>
    <col min="1799" max="1799" width="22.25" style="115" customWidth="1"/>
    <col min="1800" max="2048" width="11.25" style="115"/>
    <col min="2049" max="2049" width="19.375" style="115" customWidth="1"/>
    <col min="2050" max="2054" width="11.5" style="115" customWidth="1"/>
    <col min="2055" max="2055" width="22.25" style="115" customWidth="1"/>
    <col min="2056" max="2304" width="11.25" style="115"/>
    <col min="2305" max="2305" width="19.375" style="115" customWidth="1"/>
    <col min="2306" max="2310" width="11.5" style="115" customWidth="1"/>
    <col min="2311" max="2311" width="22.25" style="115" customWidth="1"/>
    <col min="2312" max="2560" width="11.25" style="115"/>
    <col min="2561" max="2561" width="19.375" style="115" customWidth="1"/>
    <col min="2562" max="2566" width="11.5" style="115" customWidth="1"/>
    <col min="2567" max="2567" width="22.25" style="115" customWidth="1"/>
    <col min="2568" max="2816" width="11.25" style="115"/>
    <col min="2817" max="2817" width="19.375" style="115" customWidth="1"/>
    <col min="2818" max="2822" width="11.5" style="115" customWidth="1"/>
    <col min="2823" max="2823" width="22.25" style="115" customWidth="1"/>
    <col min="2824" max="3072" width="11.25" style="115"/>
    <col min="3073" max="3073" width="19.375" style="115" customWidth="1"/>
    <col min="3074" max="3078" width="11.5" style="115" customWidth="1"/>
    <col min="3079" max="3079" width="22.25" style="115" customWidth="1"/>
    <col min="3080" max="3328" width="11.25" style="115"/>
    <col min="3329" max="3329" width="19.375" style="115" customWidth="1"/>
    <col min="3330" max="3334" width="11.5" style="115" customWidth="1"/>
    <col min="3335" max="3335" width="22.25" style="115" customWidth="1"/>
    <col min="3336" max="3584" width="11.25" style="115"/>
    <col min="3585" max="3585" width="19.375" style="115" customWidth="1"/>
    <col min="3586" max="3590" width="11.5" style="115" customWidth="1"/>
    <col min="3591" max="3591" width="22.25" style="115" customWidth="1"/>
    <col min="3592" max="3840" width="11.25" style="115"/>
    <col min="3841" max="3841" width="19.375" style="115" customWidth="1"/>
    <col min="3842" max="3846" width="11.5" style="115" customWidth="1"/>
    <col min="3847" max="3847" width="22.25" style="115" customWidth="1"/>
    <col min="3848" max="4096" width="11.25" style="115"/>
    <col min="4097" max="4097" width="19.375" style="115" customWidth="1"/>
    <col min="4098" max="4102" width="11.5" style="115" customWidth="1"/>
    <col min="4103" max="4103" width="22.25" style="115" customWidth="1"/>
    <col min="4104" max="4352" width="11.25" style="115"/>
    <col min="4353" max="4353" width="19.375" style="115" customWidth="1"/>
    <col min="4354" max="4358" width="11.5" style="115" customWidth="1"/>
    <col min="4359" max="4359" width="22.25" style="115" customWidth="1"/>
    <col min="4360" max="4608" width="11.25" style="115"/>
    <col min="4609" max="4609" width="19.375" style="115" customWidth="1"/>
    <col min="4610" max="4614" width="11.5" style="115" customWidth="1"/>
    <col min="4615" max="4615" width="22.25" style="115" customWidth="1"/>
    <col min="4616" max="4864" width="11.25" style="115"/>
    <col min="4865" max="4865" width="19.375" style="115" customWidth="1"/>
    <col min="4866" max="4870" width="11.5" style="115" customWidth="1"/>
    <col min="4871" max="4871" width="22.25" style="115" customWidth="1"/>
    <col min="4872" max="5120" width="11.25" style="115"/>
    <col min="5121" max="5121" width="19.375" style="115" customWidth="1"/>
    <col min="5122" max="5126" width="11.5" style="115" customWidth="1"/>
    <col min="5127" max="5127" width="22.25" style="115" customWidth="1"/>
    <col min="5128" max="5376" width="11.25" style="115"/>
    <col min="5377" max="5377" width="19.375" style="115" customWidth="1"/>
    <col min="5378" max="5382" width="11.5" style="115" customWidth="1"/>
    <col min="5383" max="5383" width="22.25" style="115" customWidth="1"/>
    <col min="5384" max="5632" width="11.25" style="115"/>
    <col min="5633" max="5633" width="19.375" style="115" customWidth="1"/>
    <col min="5634" max="5638" width="11.5" style="115" customWidth="1"/>
    <col min="5639" max="5639" width="22.25" style="115" customWidth="1"/>
    <col min="5640" max="5888" width="11.25" style="115"/>
    <col min="5889" max="5889" width="19.375" style="115" customWidth="1"/>
    <col min="5890" max="5894" width="11.5" style="115" customWidth="1"/>
    <col min="5895" max="5895" width="22.25" style="115" customWidth="1"/>
    <col min="5896" max="6144" width="11.25" style="115"/>
    <col min="6145" max="6145" width="19.375" style="115" customWidth="1"/>
    <col min="6146" max="6150" width="11.5" style="115" customWidth="1"/>
    <col min="6151" max="6151" width="22.25" style="115" customWidth="1"/>
    <col min="6152" max="6400" width="11.25" style="115"/>
    <col min="6401" max="6401" width="19.375" style="115" customWidth="1"/>
    <col min="6402" max="6406" width="11.5" style="115" customWidth="1"/>
    <col min="6407" max="6407" width="22.25" style="115" customWidth="1"/>
    <col min="6408" max="6656" width="11.25" style="115"/>
    <col min="6657" max="6657" width="19.375" style="115" customWidth="1"/>
    <col min="6658" max="6662" width="11.5" style="115" customWidth="1"/>
    <col min="6663" max="6663" width="22.25" style="115" customWidth="1"/>
    <col min="6664" max="6912" width="11.25" style="115"/>
    <col min="6913" max="6913" width="19.375" style="115" customWidth="1"/>
    <col min="6914" max="6918" width="11.5" style="115" customWidth="1"/>
    <col min="6919" max="6919" width="22.25" style="115" customWidth="1"/>
    <col min="6920" max="7168" width="11.25" style="115"/>
    <col min="7169" max="7169" width="19.375" style="115" customWidth="1"/>
    <col min="7170" max="7174" width="11.5" style="115" customWidth="1"/>
    <col min="7175" max="7175" width="22.25" style="115" customWidth="1"/>
    <col min="7176" max="7424" width="11.25" style="115"/>
    <col min="7425" max="7425" width="19.375" style="115" customWidth="1"/>
    <col min="7426" max="7430" width="11.5" style="115" customWidth="1"/>
    <col min="7431" max="7431" width="22.25" style="115" customWidth="1"/>
    <col min="7432" max="7680" width="11.25" style="115"/>
    <col min="7681" max="7681" width="19.375" style="115" customWidth="1"/>
    <col min="7682" max="7686" width="11.5" style="115" customWidth="1"/>
    <col min="7687" max="7687" width="22.25" style="115" customWidth="1"/>
    <col min="7688" max="7936" width="11.25" style="115"/>
    <col min="7937" max="7937" width="19.375" style="115" customWidth="1"/>
    <col min="7938" max="7942" width="11.5" style="115" customWidth="1"/>
    <col min="7943" max="7943" width="22.25" style="115" customWidth="1"/>
    <col min="7944" max="8192" width="11.25" style="115"/>
    <col min="8193" max="8193" width="19.375" style="115" customWidth="1"/>
    <col min="8194" max="8198" width="11.5" style="115" customWidth="1"/>
    <col min="8199" max="8199" width="22.25" style="115" customWidth="1"/>
    <col min="8200" max="8448" width="11.25" style="115"/>
    <col min="8449" max="8449" width="19.375" style="115" customWidth="1"/>
    <col min="8450" max="8454" width="11.5" style="115" customWidth="1"/>
    <col min="8455" max="8455" width="22.25" style="115" customWidth="1"/>
    <col min="8456" max="8704" width="11.25" style="115"/>
    <col min="8705" max="8705" width="19.375" style="115" customWidth="1"/>
    <col min="8706" max="8710" width="11.5" style="115" customWidth="1"/>
    <col min="8711" max="8711" width="22.25" style="115" customWidth="1"/>
    <col min="8712" max="8960" width="11.25" style="115"/>
    <col min="8961" max="8961" width="19.375" style="115" customWidth="1"/>
    <col min="8962" max="8966" width="11.5" style="115" customWidth="1"/>
    <col min="8967" max="8967" width="22.25" style="115" customWidth="1"/>
    <col min="8968" max="9216" width="11.25" style="115"/>
    <col min="9217" max="9217" width="19.375" style="115" customWidth="1"/>
    <col min="9218" max="9222" width="11.5" style="115" customWidth="1"/>
    <col min="9223" max="9223" width="22.25" style="115" customWidth="1"/>
    <col min="9224" max="9472" width="11.25" style="115"/>
    <col min="9473" max="9473" width="19.375" style="115" customWidth="1"/>
    <col min="9474" max="9478" width="11.5" style="115" customWidth="1"/>
    <col min="9479" max="9479" width="22.25" style="115" customWidth="1"/>
    <col min="9480" max="9728" width="11.25" style="115"/>
    <col min="9729" max="9729" width="19.375" style="115" customWidth="1"/>
    <col min="9730" max="9734" width="11.5" style="115" customWidth="1"/>
    <col min="9735" max="9735" width="22.25" style="115" customWidth="1"/>
    <col min="9736" max="9984" width="11.25" style="115"/>
    <col min="9985" max="9985" width="19.375" style="115" customWidth="1"/>
    <col min="9986" max="9990" width="11.5" style="115" customWidth="1"/>
    <col min="9991" max="9991" width="22.25" style="115" customWidth="1"/>
    <col min="9992" max="10240" width="11.25" style="115"/>
    <col min="10241" max="10241" width="19.375" style="115" customWidth="1"/>
    <col min="10242" max="10246" width="11.5" style="115" customWidth="1"/>
    <col min="10247" max="10247" width="22.25" style="115" customWidth="1"/>
    <col min="10248" max="10496" width="11.25" style="115"/>
    <col min="10497" max="10497" width="19.375" style="115" customWidth="1"/>
    <col min="10498" max="10502" width="11.5" style="115" customWidth="1"/>
    <col min="10503" max="10503" width="22.25" style="115" customWidth="1"/>
    <col min="10504" max="10752" width="11.25" style="115"/>
    <col min="10753" max="10753" width="19.375" style="115" customWidth="1"/>
    <col min="10754" max="10758" width="11.5" style="115" customWidth="1"/>
    <col min="10759" max="10759" width="22.25" style="115" customWidth="1"/>
    <col min="10760" max="11008" width="11.25" style="115"/>
    <col min="11009" max="11009" width="19.375" style="115" customWidth="1"/>
    <col min="11010" max="11014" width="11.5" style="115" customWidth="1"/>
    <col min="11015" max="11015" width="22.25" style="115" customWidth="1"/>
    <col min="11016" max="11264" width="11.25" style="115"/>
    <col min="11265" max="11265" width="19.375" style="115" customWidth="1"/>
    <col min="11266" max="11270" width="11.5" style="115" customWidth="1"/>
    <col min="11271" max="11271" width="22.25" style="115" customWidth="1"/>
    <col min="11272" max="11520" width="11.25" style="115"/>
    <col min="11521" max="11521" width="19.375" style="115" customWidth="1"/>
    <col min="11522" max="11526" width="11.5" style="115" customWidth="1"/>
    <col min="11527" max="11527" width="22.25" style="115" customWidth="1"/>
    <col min="11528" max="11776" width="11.25" style="115"/>
    <col min="11777" max="11777" width="19.375" style="115" customWidth="1"/>
    <col min="11778" max="11782" width="11.5" style="115" customWidth="1"/>
    <col min="11783" max="11783" width="22.25" style="115" customWidth="1"/>
    <col min="11784" max="12032" width="11.25" style="115"/>
    <col min="12033" max="12033" width="19.375" style="115" customWidth="1"/>
    <col min="12034" max="12038" width="11.5" style="115" customWidth="1"/>
    <col min="12039" max="12039" width="22.25" style="115" customWidth="1"/>
    <col min="12040" max="12288" width="11.25" style="115"/>
    <col min="12289" max="12289" width="19.375" style="115" customWidth="1"/>
    <col min="12290" max="12294" width="11.5" style="115" customWidth="1"/>
    <col min="12295" max="12295" width="22.25" style="115" customWidth="1"/>
    <col min="12296" max="12544" width="11.25" style="115"/>
    <col min="12545" max="12545" width="19.375" style="115" customWidth="1"/>
    <col min="12546" max="12550" width="11.5" style="115" customWidth="1"/>
    <col min="12551" max="12551" width="22.25" style="115" customWidth="1"/>
    <col min="12552" max="12800" width="11.25" style="115"/>
    <col min="12801" max="12801" width="19.375" style="115" customWidth="1"/>
    <col min="12802" max="12806" width="11.5" style="115" customWidth="1"/>
    <col min="12807" max="12807" width="22.25" style="115" customWidth="1"/>
    <col min="12808" max="13056" width="11.25" style="115"/>
    <col min="13057" max="13057" width="19.375" style="115" customWidth="1"/>
    <col min="13058" max="13062" width="11.5" style="115" customWidth="1"/>
    <col min="13063" max="13063" width="22.25" style="115" customWidth="1"/>
    <col min="13064" max="13312" width="11.25" style="115"/>
    <col min="13313" max="13313" width="19.375" style="115" customWidth="1"/>
    <col min="13314" max="13318" width="11.5" style="115" customWidth="1"/>
    <col min="13319" max="13319" width="22.25" style="115" customWidth="1"/>
    <col min="13320" max="13568" width="11.25" style="115"/>
    <col min="13569" max="13569" width="19.375" style="115" customWidth="1"/>
    <col min="13570" max="13574" width="11.5" style="115" customWidth="1"/>
    <col min="13575" max="13575" width="22.25" style="115" customWidth="1"/>
    <col min="13576" max="13824" width="11.25" style="115"/>
    <col min="13825" max="13825" width="19.375" style="115" customWidth="1"/>
    <col min="13826" max="13830" width="11.5" style="115" customWidth="1"/>
    <col min="13831" max="13831" width="22.25" style="115" customWidth="1"/>
    <col min="13832" max="14080" width="11.25" style="115"/>
    <col min="14081" max="14081" width="19.375" style="115" customWidth="1"/>
    <col min="14082" max="14086" width="11.5" style="115" customWidth="1"/>
    <col min="14087" max="14087" width="22.25" style="115" customWidth="1"/>
    <col min="14088" max="14336" width="11.25" style="115"/>
    <col min="14337" max="14337" width="19.375" style="115" customWidth="1"/>
    <col min="14338" max="14342" width="11.5" style="115" customWidth="1"/>
    <col min="14343" max="14343" width="22.25" style="115" customWidth="1"/>
    <col min="14344" max="14592" width="11.25" style="115"/>
    <col min="14593" max="14593" width="19.375" style="115" customWidth="1"/>
    <col min="14594" max="14598" width="11.5" style="115" customWidth="1"/>
    <col min="14599" max="14599" width="22.25" style="115" customWidth="1"/>
    <col min="14600" max="14848" width="11.25" style="115"/>
    <col min="14849" max="14849" width="19.375" style="115" customWidth="1"/>
    <col min="14850" max="14854" width="11.5" style="115" customWidth="1"/>
    <col min="14855" max="14855" width="22.25" style="115" customWidth="1"/>
    <col min="14856" max="15104" width="11.25" style="115"/>
    <col min="15105" max="15105" width="19.375" style="115" customWidth="1"/>
    <col min="15106" max="15110" width="11.5" style="115" customWidth="1"/>
    <col min="15111" max="15111" width="22.25" style="115" customWidth="1"/>
    <col min="15112" max="15360" width="11.25" style="115"/>
    <col min="15361" max="15361" width="19.375" style="115" customWidth="1"/>
    <col min="15362" max="15366" width="11.5" style="115" customWidth="1"/>
    <col min="15367" max="15367" width="22.25" style="115" customWidth="1"/>
    <col min="15368" max="15616" width="11.25" style="115"/>
    <col min="15617" max="15617" width="19.375" style="115" customWidth="1"/>
    <col min="15618" max="15622" width="11.5" style="115" customWidth="1"/>
    <col min="15623" max="15623" width="22.25" style="115" customWidth="1"/>
    <col min="15624" max="15872" width="11.25" style="115"/>
    <col min="15873" max="15873" width="19.375" style="115" customWidth="1"/>
    <col min="15874" max="15878" width="11.5" style="115" customWidth="1"/>
    <col min="15879" max="15879" width="22.25" style="115" customWidth="1"/>
    <col min="15880" max="16128" width="11.25" style="115"/>
    <col min="16129" max="16129" width="19.375" style="115" customWidth="1"/>
    <col min="16130" max="16134" width="11.5" style="115" customWidth="1"/>
    <col min="16135" max="16135" width="22.25" style="115" customWidth="1"/>
    <col min="16136" max="16384" width="11.25" style="115"/>
  </cols>
  <sheetData>
    <row r="1" spans="1:10" ht="27.6" customHeight="1">
      <c r="A1" s="1012" t="s">
        <v>311</v>
      </c>
      <c r="B1" s="1012"/>
      <c r="C1" s="1012"/>
      <c r="D1" s="1012"/>
      <c r="E1" s="1012"/>
      <c r="F1" s="1012"/>
      <c r="G1" s="1012"/>
      <c r="H1" s="969"/>
      <c r="I1" s="969"/>
      <c r="J1" s="969"/>
    </row>
    <row r="2" spans="1:10" ht="25.5">
      <c r="A2" s="116"/>
      <c r="B2" s="132" t="s">
        <v>312</v>
      </c>
      <c r="C2" s="132" t="s">
        <v>313</v>
      </c>
      <c r="D2" s="132" t="s">
        <v>314</v>
      </c>
      <c r="E2" s="132" t="s">
        <v>315</v>
      </c>
      <c r="F2" s="132" t="s">
        <v>17</v>
      </c>
      <c r="G2" s="147" t="s">
        <v>316</v>
      </c>
    </row>
    <row r="3" spans="1:10">
      <c r="A3" s="117" t="s">
        <v>317</v>
      </c>
      <c r="B3" s="154">
        <v>0</v>
      </c>
      <c r="C3" s="155">
        <v>0</v>
      </c>
      <c r="D3" s="155">
        <v>88</v>
      </c>
      <c r="E3" s="154">
        <v>275</v>
      </c>
      <c r="F3" s="154">
        <f>SUM(B3:E3)</f>
        <v>363</v>
      </c>
      <c r="G3" s="121">
        <f>F3/F25</f>
        <v>0.10131174993022607</v>
      </c>
    </row>
    <row r="4" spans="1:10">
      <c r="A4" s="117" t="s">
        <v>318</v>
      </c>
      <c r="B4" s="154">
        <v>24</v>
      </c>
      <c r="C4" s="155">
        <v>38</v>
      </c>
      <c r="D4" s="155">
        <v>55</v>
      </c>
      <c r="E4" s="154">
        <v>244</v>
      </c>
      <c r="F4" s="154">
        <f t="shared" ref="F4:F22" si="0">SUM(B4:E4)</f>
        <v>361</v>
      </c>
      <c r="G4" s="121">
        <f>F4/F25</f>
        <v>0.10075355847055541</v>
      </c>
    </row>
    <row r="5" spans="1:10">
      <c r="A5" s="117" t="s">
        <v>319</v>
      </c>
      <c r="B5" s="154">
        <v>67</v>
      </c>
      <c r="C5" s="155">
        <v>44</v>
      </c>
      <c r="D5" s="155">
        <v>57</v>
      </c>
      <c r="E5" s="154">
        <v>82</v>
      </c>
      <c r="F5" s="154">
        <f t="shared" si="0"/>
        <v>250</v>
      </c>
      <c r="G5" s="121">
        <f>F5/F25</f>
        <v>6.9773932458833385E-2</v>
      </c>
    </row>
    <row r="6" spans="1:10">
      <c r="A6" s="117" t="s">
        <v>320</v>
      </c>
      <c r="B6" s="154">
        <v>26</v>
      </c>
      <c r="C6" s="155">
        <v>25</v>
      </c>
      <c r="D6" s="155">
        <v>37</v>
      </c>
      <c r="E6" s="154">
        <v>149</v>
      </c>
      <c r="F6" s="154">
        <f t="shared" si="0"/>
        <v>237</v>
      </c>
      <c r="G6" s="121">
        <f>F6/F25</f>
        <v>6.6145687970974046E-2</v>
      </c>
    </row>
    <row r="7" spans="1:10">
      <c r="A7" s="117" t="s">
        <v>321</v>
      </c>
      <c r="B7" s="154">
        <v>42</v>
      </c>
      <c r="C7" s="155">
        <v>46</v>
      </c>
      <c r="D7" s="155">
        <v>31</v>
      </c>
      <c r="E7" s="154">
        <v>63</v>
      </c>
      <c r="F7" s="154">
        <f t="shared" si="0"/>
        <v>182</v>
      </c>
      <c r="G7" s="121">
        <f>F7/F25</f>
        <v>5.0795422830030704E-2</v>
      </c>
    </row>
    <row r="8" spans="1:10">
      <c r="A8" s="117" t="s">
        <v>322</v>
      </c>
      <c r="B8" s="154">
        <v>47</v>
      </c>
      <c r="C8" s="155">
        <v>43</v>
      </c>
      <c r="D8" s="155">
        <v>21</v>
      </c>
      <c r="E8" s="154">
        <v>32</v>
      </c>
      <c r="F8" s="154">
        <f t="shared" si="0"/>
        <v>143</v>
      </c>
      <c r="G8" s="121">
        <f>F8/F25</f>
        <v>3.9910689366452694E-2</v>
      </c>
    </row>
    <row r="9" spans="1:10">
      <c r="A9" s="117" t="s">
        <v>323</v>
      </c>
      <c r="B9" s="154">
        <v>16</v>
      </c>
      <c r="C9" s="155">
        <v>14</v>
      </c>
      <c r="D9" s="155">
        <v>22</v>
      </c>
      <c r="E9" s="154">
        <v>86</v>
      </c>
      <c r="F9" s="154">
        <f t="shared" si="0"/>
        <v>138</v>
      </c>
      <c r="G9" s="121">
        <f>F9/F25</f>
        <v>3.8515210717276024E-2</v>
      </c>
    </row>
    <row r="10" spans="1:10">
      <c r="A10" s="117" t="s">
        <v>324</v>
      </c>
      <c r="B10" s="154">
        <v>12</v>
      </c>
      <c r="C10" s="155">
        <v>11</v>
      </c>
      <c r="D10" s="155">
        <v>23</v>
      </c>
      <c r="E10" s="154">
        <v>59</v>
      </c>
      <c r="F10" s="154">
        <f t="shared" si="0"/>
        <v>105</v>
      </c>
      <c r="G10" s="121">
        <f>F10/F25</f>
        <v>2.9305051632710018E-2</v>
      </c>
    </row>
    <row r="11" spans="1:10">
      <c r="A11" s="117" t="s">
        <v>325</v>
      </c>
      <c r="B11" s="154">
        <v>26</v>
      </c>
      <c r="C11" s="155">
        <v>21</v>
      </c>
      <c r="D11" s="155">
        <v>19</v>
      </c>
      <c r="E11" s="154">
        <v>38</v>
      </c>
      <c r="F11" s="154">
        <f t="shared" si="0"/>
        <v>104</v>
      </c>
      <c r="G11" s="121">
        <f>F11/F25</f>
        <v>2.9025955902874687E-2</v>
      </c>
    </row>
    <row r="12" spans="1:10">
      <c r="A12" s="117" t="s">
        <v>326</v>
      </c>
      <c r="B12" s="154">
        <v>21</v>
      </c>
      <c r="C12" s="155">
        <v>10</v>
      </c>
      <c r="D12" s="155">
        <v>24</v>
      </c>
      <c r="E12" s="154">
        <v>46</v>
      </c>
      <c r="F12" s="154">
        <f t="shared" si="0"/>
        <v>101</v>
      </c>
      <c r="G12" s="121">
        <f>F12/F25</f>
        <v>2.8188668713368687E-2</v>
      </c>
    </row>
    <row r="13" spans="1:10">
      <c r="A13" s="117" t="s">
        <v>327</v>
      </c>
      <c r="B13" s="154">
        <v>16</v>
      </c>
      <c r="C13" s="155">
        <v>15</v>
      </c>
      <c r="D13" s="155">
        <v>13</v>
      </c>
      <c r="E13" s="154">
        <v>46</v>
      </c>
      <c r="F13" s="154">
        <f t="shared" si="0"/>
        <v>90</v>
      </c>
      <c r="G13" s="121">
        <f>F13/F25</f>
        <v>2.5118615685180017E-2</v>
      </c>
    </row>
    <row r="14" spans="1:10">
      <c r="A14" s="117" t="s">
        <v>328</v>
      </c>
      <c r="B14" s="154">
        <v>6</v>
      </c>
      <c r="C14" s="155">
        <v>4</v>
      </c>
      <c r="D14" s="155">
        <v>9</v>
      </c>
      <c r="E14" s="154">
        <v>52</v>
      </c>
      <c r="F14" s="154">
        <f t="shared" si="0"/>
        <v>71</v>
      </c>
      <c r="G14" s="121">
        <f>F14/F25</f>
        <v>1.9815796818308681E-2</v>
      </c>
    </row>
    <row r="15" spans="1:10">
      <c r="A15" s="117" t="s">
        <v>329</v>
      </c>
      <c r="B15" s="154">
        <v>1</v>
      </c>
      <c r="C15" s="155">
        <v>4</v>
      </c>
      <c r="D15" s="155">
        <v>15</v>
      </c>
      <c r="E15" s="154">
        <v>47</v>
      </c>
      <c r="F15" s="154">
        <f t="shared" si="0"/>
        <v>67</v>
      </c>
      <c r="G15" s="121">
        <f>F15/F25</f>
        <v>1.8699413898967347E-2</v>
      </c>
    </row>
    <row r="16" spans="1:10">
      <c r="A16" s="117" t="s">
        <v>330</v>
      </c>
      <c r="B16" s="154">
        <v>5</v>
      </c>
      <c r="C16" s="155">
        <v>3</v>
      </c>
      <c r="D16" s="155">
        <v>6</v>
      </c>
      <c r="E16" s="154">
        <v>47</v>
      </c>
      <c r="F16" s="154">
        <f t="shared" si="0"/>
        <v>61</v>
      </c>
      <c r="G16" s="121">
        <f>F16/F25</f>
        <v>1.7024839519955346E-2</v>
      </c>
    </row>
    <row r="17" spans="1:7">
      <c r="A17" s="117" t="s">
        <v>331</v>
      </c>
      <c r="B17" s="154">
        <v>3</v>
      </c>
      <c r="C17" s="155">
        <v>12</v>
      </c>
      <c r="D17" s="155">
        <v>14</v>
      </c>
      <c r="E17" s="154">
        <v>32</v>
      </c>
      <c r="F17" s="154">
        <f t="shared" si="0"/>
        <v>61</v>
      </c>
      <c r="G17" s="121">
        <f>F17/F25</f>
        <v>1.7024839519955346E-2</v>
      </c>
    </row>
    <row r="18" spans="1:7">
      <c r="A18" s="117" t="s">
        <v>332</v>
      </c>
      <c r="B18" s="154">
        <v>0</v>
      </c>
      <c r="C18" s="155">
        <v>35</v>
      </c>
      <c r="D18" s="155">
        <v>18</v>
      </c>
      <c r="E18" s="154">
        <v>7</v>
      </c>
      <c r="F18" s="154">
        <f t="shared" si="0"/>
        <v>60</v>
      </c>
      <c r="G18" s="121">
        <f>F18/F25</f>
        <v>1.6745743790120012E-2</v>
      </c>
    </row>
    <row r="19" spans="1:7">
      <c r="A19" s="117" t="s">
        <v>333</v>
      </c>
      <c r="B19" s="154">
        <v>13</v>
      </c>
      <c r="C19" s="155">
        <v>9</v>
      </c>
      <c r="D19" s="155">
        <v>18</v>
      </c>
      <c r="E19" s="154">
        <v>14</v>
      </c>
      <c r="F19" s="154">
        <f t="shared" si="0"/>
        <v>54</v>
      </c>
      <c r="G19" s="121">
        <f>F19/F25</f>
        <v>1.5071169411108009E-2</v>
      </c>
    </row>
    <row r="20" spans="1:7">
      <c r="A20" s="117" t="s">
        <v>334</v>
      </c>
      <c r="B20" s="154">
        <v>28</v>
      </c>
      <c r="C20" s="155">
        <v>11</v>
      </c>
      <c r="D20" s="155">
        <v>5</v>
      </c>
      <c r="E20" s="154">
        <v>9</v>
      </c>
      <c r="F20" s="154">
        <f t="shared" si="0"/>
        <v>53</v>
      </c>
      <c r="G20" s="121">
        <f>F20/F25</f>
        <v>1.4792073681272676E-2</v>
      </c>
    </row>
    <row r="21" spans="1:7">
      <c r="A21" s="117" t="s">
        <v>335</v>
      </c>
      <c r="B21" s="154">
        <v>17</v>
      </c>
      <c r="C21" s="155">
        <v>5</v>
      </c>
      <c r="D21" s="155">
        <v>12</v>
      </c>
      <c r="E21" s="154">
        <v>17</v>
      </c>
      <c r="F21" s="154">
        <f t="shared" si="0"/>
        <v>51</v>
      </c>
      <c r="G21" s="121">
        <f>F21/F25</f>
        <v>1.4233882221602009E-2</v>
      </c>
    </row>
    <row r="22" spans="1:7">
      <c r="A22" s="117" t="s">
        <v>336</v>
      </c>
      <c r="B22" s="154">
        <v>9</v>
      </c>
      <c r="C22" s="155">
        <v>15</v>
      </c>
      <c r="D22" s="155">
        <v>8</v>
      </c>
      <c r="E22" s="154">
        <v>18</v>
      </c>
      <c r="F22" s="154">
        <f t="shared" si="0"/>
        <v>50</v>
      </c>
      <c r="G22" s="121">
        <f>F22/F25</f>
        <v>1.3954786491766676E-2</v>
      </c>
    </row>
    <row r="23" spans="1:7">
      <c r="A23" s="150" t="s">
        <v>337</v>
      </c>
      <c r="B23" s="154">
        <f t="shared" ref="B23:G23" si="1">SUM(B3:B22)</f>
        <v>379</v>
      </c>
      <c r="C23" s="154">
        <f t="shared" si="1"/>
        <v>365</v>
      </c>
      <c r="D23" s="154">
        <f t="shared" si="1"/>
        <v>495</v>
      </c>
      <c r="E23" s="154">
        <f t="shared" si="1"/>
        <v>1363</v>
      </c>
      <c r="F23" s="154">
        <f t="shared" si="1"/>
        <v>2602</v>
      </c>
      <c r="G23" s="121">
        <f t="shared" si="1"/>
        <v>0.72620708903153786</v>
      </c>
    </row>
    <row r="24" spans="1:7">
      <c r="A24" s="117" t="s">
        <v>338</v>
      </c>
      <c r="B24" s="154">
        <f>B25-B23</f>
        <v>194</v>
      </c>
      <c r="C24" s="154">
        <f>C25-C23</f>
        <v>160</v>
      </c>
      <c r="D24" s="154">
        <f>D25-D23</f>
        <v>203</v>
      </c>
      <c r="E24" s="154">
        <f>E25-E23</f>
        <v>424</v>
      </c>
      <c r="F24" s="154">
        <f>F25-F23</f>
        <v>981</v>
      </c>
      <c r="G24" s="121">
        <f>F24/F25</f>
        <v>0.2737929109684622</v>
      </c>
    </row>
    <row r="25" spans="1:7" ht="25.5">
      <c r="A25" s="117" t="s">
        <v>339</v>
      </c>
      <c r="B25" s="156">
        <v>573</v>
      </c>
      <c r="C25" s="156">
        <v>525</v>
      </c>
      <c r="D25" s="157">
        <v>698</v>
      </c>
      <c r="E25" s="156">
        <v>1787</v>
      </c>
      <c r="F25" s="156">
        <f>SUM(B25:E25)</f>
        <v>3583</v>
      </c>
      <c r="G25" s="971">
        <f>F25/F25</f>
        <v>1</v>
      </c>
    </row>
    <row r="26" spans="1:7" ht="38.25">
      <c r="A26" s="148" t="s">
        <v>340</v>
      </c>
      <c r="B26" s="156">
        <v>125</v>
      </c>
      <c r="C26" s="156">
        <v>136</v>
      </c>
      <c r="D26" s="157">
        <v>216</v>
      </c>
      <c r="E26" s="156">
        <v>522</v>
      </c>
      <c r="F26" s="156">
        <f>SUM(B26:E26)</f>
        <v>999</v>
      </c>
      <c r="G26" s="152">
        <f>F26/F25</f>
        <v>0.27881663410549817</v>
      </c>
    </row>
    <row r="27" spans="1:7">
      <c r="A27" s="122" t="s">
        <v>230</v>
      </c>
    </row>
  </sheetData>
  <customSheetViews>
    <customSheetView guid="{9CA68ABA-C7BA-4E64-96EE-1D97745C1F44}">
      <selection sqref="A1:G1"/>
      <pageMargins left="0.78740157499999996" right="0.78740157499999996" top="0.984251969" bottom="0.984251969" header="0.4921259845" footer="0.4921259845"/>
      <headerFooter alignWithMargins="0"/>
    </customSheetView>
  </customSheetViews>
  <mergeCells count="1">
    <mergeCell ref="A1:G1"/>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workbookViewId="0">
      <selection activeCell="A2" sqref="A2:B2"/>
    </sheetView>
  </sheetViews>
  <sheetFormatPr baseColWidth="10" defaultRowHeight="12.75"/>
  <cols>
    <col min="1" max="1" width="22.875" style="115" customWidth="1"/>
    <col min="2" max="2" width="28.625" style="115" customWidth="1"/>
    <col min="3" max="3" width="15.125" style="115" customWidth="1"/>
    <col min="4" max="257" width="11.25" style="115"/>
    <col min="258" max="258" width="28.625" style="115" customWidth="1"/>
    <col min="259" max="259" width="15.125" style="115" customWidth="1"/>
    <col min="260" max="513" width="11.25" style="115"/>
    <col min="514" max="514" width="28.625" style="115" customWidth="1"/>
    <col min="515" max="515" width="15.125" style="115" customWidth="1"/>
    <col min="516" max="769" width="11.25" style="115"/>
    <col min="770" max="770" width="28.625" style="115" customWidth="1"/>
    <col min="771" max="771" width="15.125" style="115" customWidth="1"/>
    <col min="772" max="1025" width="11.25" style="115"/>
    <col min="1026" max="1026" width="28.625" style="115" customWidth="1"/>
    <col min="1027" max="1027" width="15.125" style="115" customWidth="1"/>
    <col min="1028" max="1281" width="11.25" style="115"/>
    <col min="1282" max="1282" width="28.625" style="115" customWidth="1"/>
    <col min="1283" max="1283" width="15.125" style="115" customWidth="1"/>
    <col min="1284" max="1537" width="11.25" style="115"/>
    <col min="1538" max="1538" width="28.625" style="115" customWidth="1"/>
    <col min="1539" max="1539" width="15.125" style="115" customWidth="1"/>
    <col min="1540" max="1793" width="11.25" style="115"/>
    <col min="1794" max="1794" width="28.625" style="115" customWidth="1"/>
    <col min="1795" max="1795" width="15.125" style="115" customWidth="1"/>
    <col min="1796" max="2049" width="11.25" style="115"/>
    <col min="2050" max="2050" width="28.625" style="115" customWidth="1"/>
    <col min="2051" max="2051" width="15.125" style="115" customWidth="1"/>
    <col min="2052" max="2305" width="11.25" style="115"/>
    <col min="2306" max="2306" width="28.625" style="115" customWidth="1"/>
    <col min="2307" max="2307" width="15.125" style="115" customWidth="1"/>
    <col min="2308" max="2561" width="11.25" style="115"/>
    <col min="2562" max="2562" width="28.625" style="115" customWidth="1"/>
    <col min="2563" max="2563" width="15.125" style="115" customWidth="1"/>
    <col min="2564" max="2817" width="11.25" style="115"/>
    <col min="2818" max="2818" width="28.625" style="115" customWidth="1"/>
    <col min="2819" max="2819" width="15.125" style="115" customWidth="1"/>
    <col min="2820" max="3073" width="11.25" style="115"/>
    <col min="3074" max="3074" width="28.625" style="115" customWidth="1"/>
    <col min="3075" max="3075" width="15.125" style="115" customWidth="1"/>
    <col min="3076" max="3329" width="11.25" style="115"/>
    <col min="3330" max="3330" width="28.625" style="115" customWidth="1"/>
    <col min="3331" max="3331" width="15.125" style="115" customWidth="1"/>
    <col min="3332" max="3585" width="11.25" style="115"/>
    <col min="3586" max="3586" width="28.625" style="115" customWidth="1"/>
    <col min="3587" max="3587" width="15.125" style="115" customWidth="1"/>
    <col min="3588" max="3841" width="11.25" style="115"/>
    <col min="3842" max="3842" width="28.625" style="115" customWidth="1"/>
    <col min="3843" max="3843" width="15.125" style="115" customWidth="1"/>
    <col min="3844" max="4097" width="11.25" style="115"/>
    <col min="4098" max="4098" width="28.625" style="115" customWidth="1"/>
    <col min="4099" max="4099" width="15.125" style="115" customWidth="1"/>
    <col min="4100" max="4353" width="11.25" style="115"/>
    <col min="4354" max="4354" width="28.625" style="115" customWidth="1"/>
    <col min="4355" max="4355" width="15.125" style="115" customWidth="1"/>
    <col min="4356" max="4609" width="11.25" style="115"/>
    <col min="4610" max="4610" width="28.625" style="115" customWidth="1"/>
    <col min="4611" max="4611" width="15.125" style="115" customWidth="1"/>
    <col min="4612" max="4865" width="11.25" style="115"/>
    <col min="4866" max="4866" width="28.625" style="115" customWidth="1"/>
    <col min="4867" max="4867" width="15.125" style="115" customWidth="1"/>
    <col min="4868" max="5121" width="11.25" style="115"/>
    <col min="5122" max="5122" width="28.625" style="115" customWidth="1"/>
    <col min="5123" max="5123" width="15.125" style="115" customWidth="1"/>
    <col min="5124" max="5377" width="11.25" style="115"/>
    <col min="5378" max="5378" width="28.625" style="115" customWidth="1"/>
    <col min="5379" max="5379" width="15.125" style="115" customWidth="1"/>
    <col min="5380" max="5633" width="11.25" style="115"/>
    <col min="5634" max="5634" width="28.625" style="115" customWidth="1"/>
    <col min="5635" max="5635" width="15.125" style="115" customWidth="1"/>
    <col min="5636" max="5889" width="11.25" style="115"/>
    <col min="5890" max="5890" width="28.625" style="115" customWidth="1"/>
    <col min="5891" max="5891" width="15.125" style="115" customWidth="1"/>
    <col min="5892" max="6145" width="11.25" style="115"/>
    <col min="6146" max="6146" width="28.625" style="115" customWidth="1"/>
    <col min="6147" max="6147" width="15.125" style="115" customWidth="1"/>
    <col min="6148" max="6401" width="11.25" style="115"/>
    <col min="6402" max="6402" width="28.625" style="115" customWidth="1"/>
    <col min="6403" max="6403" width="15.125" style="115" customWidth="1"/>
    <col min="6404" max="6657" width="11.25" style="115"/>
    <col min="6658" max="6658" width="28.625" style="115" customWidth="1"/>
    <col min="6659" max="6659" width="15.125" style="115" customWidth="1"/>
    <col min="6660" max="6913" width="11.25" style="115"/>
    <col min="6914" max="6914" width="28.625" style="115" customWidth="1"/>
    <col min="6915" max="6915" width="15.125" style="115" customWidth="1"/>
    <col min="6916" max="7169" width="11.25" style="115"/>
    <col min="7170" max="7170" width="28.625" style="115" customWidth="1"/>
    <col min="7171" max="7171" width="15.125" style="115" customWidth="1"/>
    <col min="7172" max="7425" width="11.25" style="115"/>
    <col min="7426" max="7426" width="28.625" style="115" customWidth="1"/>
    <col min="7427" max="7427" width="15.125" style="115" customWidth="1"/>
    <col min="7428" max="7681" width="11.25" style="115"/>
    <col min="7682" max="7682" width="28.625" style="115" customWidth="1"/>
    <col min="7683" max="7683" width="15.125" style="115" customWidth="1"/>
    <col min="7684" max="7937" width="11.25" style="115"/>
    <col min="7938" max="7938" width="28.625" style="115" customWidth="1"/>
    <col min="7939" max="7939" width="15.125" style="115" customWidth="1"/>
    <col min="7940" max="8193" width="11.25" style="115"/>
    <col min="8194" max="8194" width="28.625" style="115" customWidth="1"/>
    <col min="8195" max="8195" width="15.125" style="115" customWidth="1"/>
    <col min="8196" max="8449" width="11.25" style="115"/>
    <col min="8450" max="8450" width="28.625" style="115" customWidth="1"/>
    <col min="8451" max="8451" width="15.125" style="115" customWidth="1"/>
    <col min="8452" max="8705" width="11.25" style="115"/>
    <col min="8706" max="8706" width="28.625" style="115" customWidth="1"/>
    <col min="8707" max="8707" width="15.125" style="115" customWidth="1"/>
    <col min="8708" max="8961" width="11.25" style="115"/>
    <col min="8962" max="8962" width="28.625" style="115" customWidth="1"/>
    <col min="8963" max="8963" width="15.125" style="115" customWidth="1"/>
    <col min="8964" max="9217" width="11.25" style="115"/>
    <col min="9218" max="9218" width="28.625" style="115" customWidth="1"/>
    <col min="9219" max="9219" width="15.125" style="115" customWidth="1"/>
    <col min="9220" max="9473" width="11.25" style="115"/>
    <col min="9474" max="9474" width="28.625" style="115" customWidth="1"/>
    <col min="9475" max="9475" width="15.125" style="115" customWidth="1"/>
    <col min="9476" max="9729" width="11.25" style="115"/>
    <col min="9730" max="9730" width="28.625" style="115" customWidth="1"/>
    <col min="9731" max="9731" width="15.125" style="115" customWidth="1"/>
    <col min="9732" max="9985" width="11.25" style="115"/>
    <col min="9986" max="9986" width="28.625" style="115" customWidth="1"/>
    <col min="9987" max="9987" width="15.125" style="115" customWidth="1"/>
    <col min="9988" max="10241" width="11.25" style="115"/>
    <col min="10242" max="10242" width="28.625" style="115" customWidth="1"/>
    <col min="10243" max="10243" width="15.125" style="115" customWidth="1"/>
    <col min="10244" max="10497" width="11.25" style="115"/>
    <col min="10498" max="10498" width="28.625" style="115" customWidth="1"/>
    <col min="10499" max="10499" width="15.125" style="115" customWidth="1"/>
    <col min="10500" max="10753" width="11.25" style="115"/>
    <col min="10754" max="10754" width="28.625" style="115" customWidth="1"/>
    <col min="10755" max="10755" width="15.125" style="115" customWidth="1"/>
    <col min="10756" max="11009" width="11.25" style="115"/>
    <col min="11010" max="11010" width="28.625" style="115" customWidth="1"/>
    <col min="11011" max="11011" width="15.125" style="115" customWidth="1"/>
    <col min="11012" max="11265" width="11.25" style="115"/>
    <col min="11266" max="11266" width="28.625" style="115" customWidth="1"/>
    <col min="11267" max="11267" width="15.125" style="115" customWidth="1"/>
    <col min="11268" max="11521" width="11.25" style="115"/>
    <col min="11522" max="11522" width="28.625" style="115" customWidth="1"/>
    <col min="11523" max="11523" width="15.125" style="115" customWidth="1"/>
    <col min="11524" max="11777" width="11.25" style="115"/>
    <col min="11778" max="11778" width="28.625" style="115" customWidth="1"/>
    <col min="11779" max="11779" width="15.125" style="115" customWidth="1"/>
    <col min="11780" max="12033" width="11.25" style="115"/>
    <col min="12034" max="12034" width="28.625" style="115" customWidth="1"/>
    <col min="12035" max="12035" width="15.125" style="115" customWidth="1"/>
    <col min="12036" max="12289" width="11.25" style="115"/>
    <col min="12290" max="12290" width="28.625" style="115" customWidth="1"/>
    <col min="12291" max="12291" width="15.125" style="115" customWidth="1"/>
    <col min="12292" max="12545" width="11.25" style="115"/>
    <col min="12546" max="12546" width="28.625" style="115" customWidth="1"/>
    <col min="12547" max="12547" width="15.125" style="115" customWidth="1"/>
    <col min="12548" max="12801" width="11.25" style="115"/>
    <col min="12802" max="12802" width="28.625" style="115" customWidth="1"/>
    <col min="12803" max="12803" width="15.125" style="115" customWidth="1"/>
    <col min="12804" max="13057" width="11.25" style="115"/>
    <col min="13058" max="13058" width="28.625" style="115" customWidth="1"/>
    <col min="13059" max="13059" width="15.125" style="115" customWidth="1"/>
    <col min="13060" max="13313" width="11.25" style="115"/>
    <col min="13314" max="13314" width="28.625" style="115" customWidth="1"/>
    <col min="13315" max="13315" width="15.125" style="115" customWidth="1"/>
    <col min="13316" max="13569" width="11.25" style="115"/>
    <col min="13570" max="13570" width="28.625" style="115" customWidth="1"/>
    <col min="13571" max="13571" width="15.125" style="115" customWidth="1"/>
    <col min="13572" max="13825" width="11.25" style="115"/>
    <col min="13826" max="13826" width="28.625" style="115" customWidth="1"/>
    <col min="13827" max="13827" width="15.125" style="115" customWidth="1"/>
    <col min="13828" max="14081" width="11.25" style="115"/>
    <col min="14082" max="14082" width="28.625" style="115" customWidth="1"/>
    <col min="14083" max="14083" width="15.125" style="115" customWidth="1"/>
    <col min="14084" max="14337" width="11.25" style="115"/>
    <col min="14338" max="14338" width="28.625" style="115" customWidth="1"/>
    <col min="14339" max="14339" width="15.125" style="115" customWidth="1"/>
    <col min="14340" max="14593" width="11.25" style="115"/>
    <col min="14594" max="14594" width="28.625" style="115" customWidth="1"/>
    <col min="14595" max="14595" width="15.125" style="115" customWidth="1"/>
    <col min="14596" max="14849" width="11.25" style="115"/>
    <col min="14850" max="14850" width="28.625" style="115" customWidth="1"/>
    <col min="14851" max="14851" width="15.125" style="115" customWidth="1"/>
    <col min="14852" max="15105" width="11.25" style="115"/>
    <col min="15106" max="15106" width="28.625" style="115" customWidth="1"/>
    <col min="15107" max="15107" width="15.125" style="115" customWidth="1"/>
    <col min="15108" max="15361" width="11.25" style="115"/>
    <col min="15362" max="15362" width="28.625" style="115" customWidth="1"/>
    <col min="15363" max="15363" width="15.125" style="115" customWidth="1"/>
    <col min="15364" max="15617" width="11.25" style="115"/>
    <col min="15618" max="15618" width="28.625" style="115" customWidth="1"/>
    <col min="15619" max="15619" width="15.125" style="115" customWidth="1"/>
    <col min="15620" max="15873" width="11.25" style="115"/>
    <col min="15874" max="15874" width="28.625" style="115" customWidth="1"/>
    <col min="15875" max="15875" width="15.125" style="115" customWidth="1"/>
    <col min="15876" max="16129" width="11.25" style="115"/>
    <col min="16130" max="16130" width="28.625" style="115" customWidth="1"/>
    <col min="16131" max="16131" width="15.125" style="115" customWidth="1"/>
    <col min="16132" max="16384" width="11.25" style="115"/>
  </cols>
  <sheetData>
    <row r="1" spans="1:10" ht="27.6" customHeight="1">
      <c r="A1" s="1021" t="s">
        <v>2324</v>
      </c>
      <c r="B1" s="1021"/>
      <c r="C1" s="1021"/>
      <c r="D1" s="969"/>
      <c r="E1" s="969"/>
      <c r="F1" s="969"/>
      <c r="G1" s="969"/>
      <c r="H1" s="969"/>
      <c r="I1" s="969"/>
      <c r="J1" s="969"/>
    </row>
    <row r="2" spans="1:10" ht="19.149999999999999" customHeight="1">
      <c r="A2" s="1022" t="s">
        <v>341</v>
      </c>
      <c r="B2" s="1022"/>
      <c r="C2" s="158" t="s">
        <v>219</v>
      </c>
    </row>
    <row r="3" spans="1:10">
      <c r="A3" s="136">
        <v>0</v>
      </c>
      <c r="B3" s="151" t="s">
        <v>342</v>
      </c>
      <c r="C3" s="142">
        <v>186862</v>
      </c>
      <c r="E3" s="114"/>
      <c r="F3" s="114"/>
    </row>
    <row r="4" spans="1:10" ht="14.45" customHeight="1">
      <c r="A4" s="136"/>
      <c r="B4" s="153" t="s">
        <v>343</v>
      </c>
      <c r="C4" s="142">
        <f>SUM(C9,C11,C15,C18,C41,C44,C73,C80)</f>
        <v>4181</v>
      </c>
    </row>
    <row r="5" spans="1:10">
      <c r="A5" s="136">
        <v>137</v>
      </c>
      <c r="B5" s="151" t="s">
        <v>320</v>
      </c>
      <c r="C5" s="142">
        <v>2895</v>
      </c>
      <c r="F5" s="159"/>
    </row>
    <row r="6" spans="1:10">
      <c r="A6" s="136">
        <v>163</v>
      </c>
      <c r="B6" s="151" t="s">
        <v>318</v>
      </c>
      <c r="C6" s="142">
        <v>2185</v>
      </c>
    </row>
    <row r="7" spans="1:10">
      <c r="A7" s="136">
        <v>129</v>
      </c>
      <c r="B7" s="151" t="s">
        <v>323</v>
      </c>
      <c r="C7" s="142">
        <v>1541</v>
      </c>
    </row>
    <row r="8" spans="1:10">
      <c r="A8" s="136">
        <v>154</v>
      </c>
      <c r="B8" s="151" t="s">
        <v>321</v>
      </c>
      <c r="C8" s="142">
        <v>1441</v>
      </c>
    </row>
    <row r="9" spans="1:10">
      <c r="A9" s="136">
        <v>132</v>
      </c>
      <c r="B9" s="153" t="s">
        <v>317</v>
      </c>
      <c r="C9" s="142">
        <v>1429</v>
      </c>
    </row>
    <row r="10" spans="1:10">
      <c r="A10" s="136">
        <v>152</v>
      </c>
      <c r="B10" s="151" t="s">
        <v>325</v>
      </c>
      <c r="C10" s="142">
        <v>1072</v>
      </c>
    </row>
    <row r="11" spans="1:10">
      <c r="A11" s="136">
        <v>130</v>
      </c>
      <c r="B11" s="153" t="s">
        <v>330</v>
      </c>
      <c r="C11" s="142">
        <v>1005</v>
      </c>
    </row>
    <row r="12" spans="1:10">
      <c r="A12" s="136">
        <v>160</v>
      </c>
      <c r="B12" s="151" t="s">
        <v>327</v>
      </c>
      <c r="C12" s="151">
        <v>893</v>
      </c>
    </row>
    <row r="13" spans="1:10">
      <c r="A13" s="136">
        <v>161</v>
      </c>
      <c r="B13" s="151" t="s">
        <v>344</v>
      </c>
      <c r="C13" s="151">
        <v>830</v>
      </c>
    </row>
    <row r="14" spans="1:10">
      <c r="A14" s="136">
        <v>479</v>
      </c>
      <c r="B14" s="151" t="s">
        <v>334</v>
      </c>
      <c r="C14" s="151">
        <v>736</v>
      </c>
    </row>
    <row r="15" spans="1:10">
      <c r="A15" s="136">
        <v>150</v>
      </c>
      <c r="B15" s="153" t="s">
        <v>319</v>
      </c>
      <c r="C15" s="151">
        <v>696</v>
      </c>
    </row>
    <row r="16" spans="1:10">
      <c r="A16" s="136">
        <v>166</v>
      </c>
      <c r="B16" s="151" t="s">
        <v>331</v>
      </c>
      <c r="C16" s="151">
        <v>654</v>
      </c>
    </row>
    <row r="17" spans="1:3">
      <c r="A17" s="136">
        <v>153</v>
      </c>
      <c r="B17" s="151" t="s">
        <v>328</v>
      </c>
      <c r="C17" s="151">
        <v>625</v>
      </c>
    </row>
    <row r="18" spans="1:3">
      <c r="A18" s="136">
        <v>122</v>
      </c>
      <c r="B18" s="153" t="s">
        <v>329</v>
      </c>
      <c r="C18" s="151">
        <v>565</v>
      </c>
    </row>
    <row r="19" spans="1:3">
      <c r="A19" s="136">
        <v>368</v>
      </c>
      <c r="B19" s="151" t="s">
        <v>345</v>
      </c>
      <c r="C19" s="151">
        <v>558</v>
      </c>
    </row>
    <row r="20" spans="1:3">
      <c r="A20" s="136">
        <v>451</v>
      </c>
      <c r="B20" s="151" t="s">
        <v>324</v>
      </c>
      <c r="C20" s="151">
        <v>557</v>
      </c>
    </row>
    <row r="21" spans="1:3">
      <c r="A21" s="136">
        <v>125</v>
      </c>
      <c r="B21" s="151" t="s">
        <v>346</v>
      </c>
      <c r="C21" s="151">
        <v>530</v>
      </c>
    </row>
    <row r="22" spans="1:3">
      <c r="A22" s="136">
        <v>151</v>
      </c>
      <c r="B22" s="151" t="s">
        <v>347</v>
      </c>
      <c r="C22" s="151">
        <v>499</v>
      </c>
    </row>
    <row r="23" spans="1:3">
      <c r="A23" s="136">
        <v>170</v>
      </c>
      <c r="B23" s="151" t="s">
        <v>322</v>
      </c>
      <c r="C23" s="151">
        <v>448</v>
      </c>
    </row>
    <row r="24" spans="1:3">
      <c r="A24" s="136">
        <v>158</v>
      </c>
      <c r="B24" s="151" t="s">
        <v>348</v>
      </c>
      <c r="C24" s="151">
        <v>432</v>
      </c>
    </row>
    <row r="25" spans="1:3" ht="13.9" customHeight="1">
      <c r="A25" s="136">
        <v>168</v>
      </c>
      <c r="B25" s="151" t="s">
        <v>349</v>
      </c>
      <c r="C25" s="151">
        <v>415</v>
      </c>
    </row>
    <row r="26" spans="1:3">
      <c r="A26" s="136">
        <v>430</v>
      </c>
      <c r="B26" s="151" t="s">
        <v>333</v>
      </c>
      <c r="C26" s="151">
        <v>363</v>
      </c>
    </row>
    <row r="27" spans="1:3">
      <c r="A27" s="136">
        <v>438</v>
      </c>
      <c r="B27" s="151" t="s">
        <v>326</v>
      </c>
      <c r="C27" s="151">
        <v>355</v>
      </c>
    </row>
    <row r="28" spans="1:3">
      <c r="A28" s="136">
        <v>436</v>
      </c>
      <c r="B28" s="151" t="s">
        <v>350</v>
      </c>
      <c r="C28" s="151">
        <v>353</v>
      </c>
    </row>
    <row r="29" spans="1:3">
      <c r="A29" s="136">
        <v>134</v>
      </c>
      <c r="B29" s="151" t="s">
        <v>351</v>
      </c>
      <c r="C29" s="151">
        <v>343</v>
      </c>
    </row>
    <row r="30" spans="1:3">
      <c r="A30" s="136">
        <v>442</v>
      </c>
      <c r="B30" s="151" t="s">
        <v>352</v>
      </c>
      <c r="C30" s="151">
        <v>291</v>
      </c>
    </row>
    <row r="31" spans="1:3">
      <c r="A31" s="136">
        <v>165</v>
      </c>
      <c r="B31" s="151" t="s">
        <v>353</v>
      </c>
      <c r="C31" s="151">
        <v>268</v>
      </c>
    </row>
    <row r="32" spans="1:3">
      <c r="A32" s="136">
        <v>327</v>
      </c>
      <c r="B32" s="151" t="s">
        <v>354</v>
      </c>
      <c r="C32" s="151">
        <v>261</v>
      </c>
    </row>
    <row r="33" spans="1:3">
      <c r="A33" s="136">
        <v>467</v>
      </c>
      <c r="B33" s="151" t="s">
        <v>355</v>
      </c>
      <c r="C33" s="151">
        <v>258</v>
      </c>
    </row>
    <row r="34" spans="1:3">
      <c r="A34" s="136">
        <v>232</v>
      </c>
      <c r="B34" s="151" t="s">
        <v>336</v>
      </c>
      <c r="C34" s="151">
        <v>241</v>
      </c>
    </row>
    <row r="35" spans="1:3">
      <c r="A35" s="136">
        <v>439</v>
      </c>
      <c r="B35" s="151" t="s">
        <v>356</v>
      </c>
      <c r="C35" s="151">
        <v>221</v>
      </c>
    </row>
    <row r="36" spans="1:3">
      <c r="A36" s="136">
        <v>143</v>
      </c>
      <c r="B36" s="151" t="s">
        <v>357</v>
      </c>
      <c r="C36" s="151">
        <v>220</v>
      </c>
    </row>
    <row r="37" spans="1:3">
      <c r="A37" s="136">
        <v>252</v>
      </c>
      <c r="B37" s="151" t="s">
        <v>358</v>
      </c>
      <c r="C37" s="151">
        <v>205</v>
      </c>
    </row>
    <row r="38" spans="1:3">
      <c r="A38" s="136">
        <v>121</v>
      </c>
      <c r="B38" s="151" t="s">
        <v>359</v>
      </c>
      <c r="C38" s="151">
        <v>203</v>
      </c>
    </row>
    <row r="39" spans="1:3">
      <c r="A39" s="136">
        <v>475</v>
      </c>
      <c r="B39" s="151" t="s">
        <v>335</v>
      </c>
      <c r="C39" s="151">
        <v>202</v>
      </c>
    </row>
    <row r="40" spans="1:3">
      <c r="A40" s="136">
        <v>423</v>
      </c>
      <c r="B40" s="151" t="s">
        <v>360</v>
      </c>
      <c r="C40" s="151">
        <v>200</v>
      </c>
    </row>
    <row r="41" spans="1:3">
      <c r="A41" s="136">
        <v>144</v>
      </c>
      <c r="B41" s="153" t="s">
        <v>361</v>
      </c>
      <c r="C41" s="151">
        <v>198</v>
      </c>
    </row>
    <row r="42" spans="1:3">
      <c r="A42" s="136">
        <v>148</v>
      </c>
      <c r="B42" s="151" t="s">
        <v>362</v>
      </c>
      <c r="C42" s="151">
        <v>194</v>
      </c>
    </row>
    <row r="43" spans="1:3">
      <c r="A43" s="136">
        <v>221</v>
      </c>
      <c r="B43" s="151" t="s">
        <v>363</v>
      </c>
      <c r="C43" s="151">
        <v>165</v>
      </c>
    </row>
    <row r="44" spans="1:3">
      <c r="A44" s="136">
        <v>133</v>
      </c>
      <c r="B44" s="153" t="s">
        <v>332</v>
      </c>
      <c r="C44" s="151">
        <v>161</v>
      </c>
    </row>
    <row r="45" spans="1:3">
      <c r="A45" s="136">
        <v>476</v>
      </c>
      <c r="B45" s="151" t="s">
        <v>364</v>
      </c>
      <c r="C45" s="151">
        <v>160</v>
      </c>
    </row>
    <row r="46" spans="1:3">
      <c r="A46" s="136">
        <v>432</v>
      </c>
      <c r="B46" s="151" t="s">
        <v>365</v>
      </c>
      <c r="C46" s="151">
        <v>153</v>
      </c>
    </row>
    <row r="47" spans="1:3">
      <c r="A47" s="136">
        <v>285</v>
      </c>
      <c r="B47" s="151" t="s">
        <v>366</v>
      </c>
      <c r="C47" s="151">
        <v>150</v>
      </c>
    </row>
    <row r="48" spans="1:3">
      <c r="A48" s="136">
        <v>348</v>
      </c>
      <c r="B48" s="151" t="s">
        <v>367</v>
      </c>
      <c r="C48" s="151">
        <v>147</v>
      </c>
    </row>
    <row r="49" spans="1:3">
      <c r="A49" s="136">
        <v>461</v>
      </c>
      <c r="B49" s="151" t="s">
        <v>368</v>
      </c>
      <c r="C49" s="151">
        <v>142</v>
      </c>
    </row>
    <row r="50" spans="1:3">
      <c r="A50" s="136">
        <v>157</v>
      </c>
      <c r="B50" s="151" t="s">
        <v>369</v>
      </c>
      <c r="C50" s="151">
        <v>141</v>
      </c>
    </row>
    <row r="51" spans="1:3">
      <c r="A51" s="136">
        <v>164</v>
      </c>
      <c r="B51" s="151" t="s">
        <v>370</v>
      </c>
      <c r="C51" s="151">
        <v>130</v>
      </c>
    </row>
    <row r="52" spans="1:3">
      <c r="A52" s="136">
        <v>431</v>
      </c>
      <c r="B52" s="151" t="s">
        <v>371</v>
      </c>
      <c r="C52" s="151">
        <v>124</v>
      </c>
    </row>
    <row r="53" spans="1:3">
      <c r="A53" s="136">
        <v>139</v>
      </c>
      <c r="B53" s="151" t="s">
        <v>372</v>
      </c>
      <c r="C53" s="151">
        <v>121</v>
      </c>
    </row>
    <row r="54" spans="1:3">
      <c r="A54" s="136">
        <v>353</v>
      </c>
      <c r="B54" s="151" t="s">
        <v>373</v>
      </c>
      <c r="C54" s="151">
        <v>119</v>
      </c>
    </row>
    <row r="55" spans="1:3">
      <c r="A55" s="136">
        <v>441</v>
      </c>
      <c r="B55" s="151" t="s">
        <v>374</v>
      </c>
      <c r="C55" s="151">
        <v>119</v>
      </c>
    </row>
    <row r="56" spans="1:3">
      <c r="A56" s="136">
        <v>361</v>
      </c>
      <c r="B56" s="151" t="s">
        <v>375</v>
      </c>
      <c r="C56" s="151">
        <v>118</v>
      </c>
    </row>
    <row r="57" spans="1:3">
      <c r="A57" s="136">
        <v>444</v>
      </c>
      <c r="B57" s="151" t="s">
        <v>376</v>
      </c>
      <c r="C57" s="151">
        <v>110</v>
      </c>
    </row>
    <row r="58" spans="1:3">
      <c r="A58" s="136">
        <v>283</v>
      </c>
      <c r="B58" s="151" t="s">
        <v>377</v>
      </c>
      <c r="C58" s="151">
        <v>102</v>
      </c>
    </row>
    <row r="59" spans="1:3">
      <c r="A59" s="136">
        <v>349</v>
      </c>
      <c r="B59" s="151" t="s">
        <v>378</v>
      </c>
      <c r="C59" s="151">
        <v>99</v>
      </c>
    </row>
    <row r="60" spans="1:3">
      <c r="A60" s="136">
        <v>262</v>
      </c>
      <c r="B60" s="151" t="s">
        <v>379</v>
      </c>
      <c r="C60" s="151">
        <v>93</v>
      </c>
    </row>
    <row r="61" spans="1:3">
      <c r="A61" s="136">
        <v>238</v>
      </c>
      <c r="B61" s="151" t="s">
        <v>380</v>
      </c>
      <c r="C61" s="151">
        <v>91</v>
      </c>
    </row>
    <row r="62" spans="1:3">
      <c r="A62" s="136">
        <v>437</v>
      </c>
      <c r="B62" s="151" t="s">
        <v>381</v>
      </c>
      <c r="C62" s="151">
        <v>86</v>
      </c>
    </row>
    <row r="63" spans="1:3">
      <c r="A63" s="136">
        <v>142</v>
      </c>
      <c r="B63" s="151" t="s">
        <v>382</v>
      </c>
      <c r="C63" s="151">
        <v>85</v>
      </c>
    </row>
    <row r="64" spans="1:3">
      <c r="A64" s="136">
        <v>287</v>
      </c>
      <c r="B64" s="151" t="s">
        <v>383</v>
      </c>
      <c r="C64" s="151">
        <v>84</v>
      </c>
    </row>
    <row r="65" spans="1:3">
      <c r="A65" s="136">
        <v>169</v>
      </c>
      <c r="B65" s="151" t="s">
        <v>384</v>
      </c>
      <c r="C65" s="151">
        <v>82</v>
      </c>
    </row>
    <row r="66" spans="1:3">
      <c r="A66" s="136">
        <v>332</v>
      </c>
      <c r="B66" s="151" t="s">
        <v>385</v>
      </c>
      <c r="C66" s="151">
        <v>82</v>
      </c>
    </row>
    <row r="67" spans="1:3">
      <c r="A67" s="136">
        <v>462</v>
      </c>
      <c r="B67" s="151" t="s">
        <v>386</v>
      </c>
      <c r="C67" s="151">
        <v>82</v>
      </c>
    </row>
    <row r="68" spans="1:3">
      <c r="A68" s="136">
        <v>243</v>
      </c>
      <c r="B68" s="151" t="s">
        <v>387</v>
      </c>
      <c r="C68" s="151">
        <v>81</v>
      </c>
    </row>
    <row r="69" spans="1:3">
      <c r="A69" s="136">
        <v>155</v>
      </c>
      <c r="B69" s="151" t="s">
        <v>388</v>
      </c>
      <c r="C69" s="151">
        <v>78</v>
      </c>
    </row>
    <row r="70" spans="1:3">
      <c r="A70" s="136">
        <v>472</v>
      </c>
      <c r="B70" s="151" t="s">
        <v>389</v>
      </c>
      <c r="C70" s="151">
        <v>76</v>
      </c>
    </row>
    <row r="71" spans="1:3">
      <c r="A71" s="136">
        <v>128</v>
      </c>
      <c r="B71" s="151" t="s">
        <v>390</v>
      </c>
      <c r="C71" s="151">
        <v>75</v>
      </c>
    </row>
    <row r="72" spans="1:3">
      <c r="A72" s="136">
        <v>124</v>
      </c>
      <c r="B72" s="151" t="s">
        <v>391</v>
      </c>
      <c r="C72" s="151">
        <v>73</v>
      </c>
    </row>
    <row r="73" spans="1:3">
      <c r="A73" s="136">
        <v>131</v>
      </c>
      <c r="B73" s="153" t="s">
        <v>392</v>
      </c>
      <c r="C73" s="151">
        <v>73</v>
      </c>
    </row>
    <row r="74" spans="1:3">
      <c r="A74" s="136">
        <v>135</v>
      </c>
      <c r="B74" s="151" t="s">
        <v>393</v>
      </c>
      <c r="C74" s="151">
        <v>72</v>
      </c>
    </row>
    <row r="75" spans="1:3">
      <c r="A75" s="136">
        <v>523</v>
      </c>
      <c r="B75" s="151" t="s">
        <v>394</v>
      </c>
      <c r="C75" s="151">
        <v>72</v>
      </c>
    </row>
    <row r="76" spans="1:3">
      <c r="A76" s="136">
        <v>465</v>
      </c>
      <c r="B76" s="151" t="s">
        <v>395</v>
      </c>
      <c r="C76" s="151">
        <v>71</v>
      </c>
    </row>
    <row r="77" spans="1:3">
      <c r="A77" s="136">
        <v>998</v>
      </c>
      <c r="B77" s="151" t="s">
        <v>396</v>
      </c>
      <c r="C77" s="151">
        <v>69</v>
      </c>
    </row>
    <row r="78" spans="1:3">
      <c r="A78" s="136">
        <v>146</v>
      </c>
      <c r="B78" s="151" t="s">
        <v>397</v>
      </c>
      <c r="C78" s="151">
        <v>66</v>
      </c>
    </row>
    <row r="79" spans="1:3">
      <c r="A79" s="136">
        <v>126</v>
      </c>
      <c r="B79" s="151" t="s">
        <v>398</v>
      </c>
      <c r="C79" s="151">
        <v>59</v>
      </c>
    </row>
    <row r="80" spans="1:3">
      <c r="A80" s="136">
        <v>140</v>
      </c>
      <c r="B80" s="153" t="s">
        <v>399</v>
      </c>
      <c r="C80" s="151">
        <v>54</v>
      </c>
    </row>
    <row r="81" spans="1:3">
      <c r="A81" s="136">
        <v>351</v>
      </c>
      <c r="B81" s="151" t="s">
        <v>400</v>
      </c>
      <c r="C81" s="151">
        <v>51</v>
      </c>
    </row>
    <row r="82" spans="1:3">
      <c r="A82" s="136">
        <v>323</v>
      </c>
      <c r="B82" s="151" t="s">
        <v>401</v>
      </c>
      <c r="C82" s="151">
        <v>47</v>
      </c>
    </row>
    <row r="83" spans="1:3">
      <c r="A83" s="136">
        <v>336</v>
      </c>
      <c r="B83" s="151" t="s">
        <v>402</v>
      </c>
      <c r="C83" s="151">
        <v>46</v>
      </c>
    </row>
    <row r="84" spans="1:3">
      <c r="A84" s="136">
        <v>445</v>
      </c>
      <c r="B84" s="151" t="s">
        <v>403</v>
      </c>
      <c r="C84" s="151">
        <v>42</v>
      </c>
    </row>
    <row r="85" spans="1:3">
      <c r="A85" s="136">
        <v>457</v>
      </c>
      <c r="B85" s="151" t="s">
        <v>404</v>
      </c>
      <c r="C85" s="151">
        <v>42</v>
      </c>
    </row>
    <row r="86" spans="1:3">
      <c r="A86" s="136">
        <v>149</v>
      </c>
      <c r="B86" s="151" t="s">
        <v>405</v>
      </c>
      <c r="C86" s="151">
        <v>39</v>
      </c>
    </row>
    <row r="87" spans="1:3">
      <c r="A87" s="136">
        <v>248</v>
      </c>
      <c r="B87" s="151" t="s">
        <v>406</v>
      </c>
      <c r="C87" s="151">
        <v>39</v>
      </c>
    </row>
    <row r="88" spans="1:3">
      <c r="A88" s="136">
        <v>425</v>
      </c>
      <c r="B88" s="151" t="s">
        <v>407</v>
      </c>
      <c r="C88" s="151">
        <v>39</v>
      </c>
    </row>
    <row r="89" spans="1:3">
      <c r="A89" s="136">
        <v>261</v>
      </c>
      <c r="B89" s="151" t="s">
        <v>408</v>
      </c>
      <c r="C89" s="151">
        <v>37</v>
      </c>
    </row>
    <row r="90" spans="1:3">
      <c r="A90" s="136">
        <v>367</v>
      </c>
      <c r="B90" s="151" t="s">
        <v>409</v>
      </c>
      <c r="C90" s="151">
        <v>34</v>
      </c>
    </row>
    <row r="91" spans="1:3">
      <c r="A91" s="136">
        <v>997</v>
      </c>
      <c r="B91" s="151" t="s">
        <v>410</v>
      </c>
      <c r="C91" s="151">
        <v>34</v>
      </c>
    </row>
    <row r="92" spans="1:3">
      <c r="A92" s="136">
        <v>225</v>
      </c>
      <c r="B92" s="151" t="s">
        <v>411</v>
      </c>
      <c r="C92" s="151">
        <v>33</v>
      </c>
    </row>
    <row r="93" spans="1:3">
      <c r="A93" s="136">
        <v>460</v>
      </c>
      <c r="B93" s="151" t="s">
        <v>412</v>
      </c>
      <c r="C93" s="151">
        <v>33</v>
      </c>
    </row>
    <row r="94" spans="1:3">
      <c r="A94" s="136">
        <v>335</v>
      </c>
      <c r="B94" s="151" t="s">
        <v>413</v>
      </c>
      <c r="C94" s="151">
        <v>30</v>
      </c>
    </row>
    <row r="95" spans="1:3">
      <c r="A95" s="136">
        <v>477</v>
      </c>
      <c r="B95" s="151" t="s">
        <v>414</v>
      </c>
      <c r="C95" s="151">
        <v>29</v>
      </c>
    </row>
    <row r="96" spans="1:3">
      <c r="A96" s="136">
        <v>536</v>
      </c>
      <c r="B96" s="151" t="s">
        <v>415</v>
      </c>
      <c r="C96" s="151">
        <v>29</v>
      </c>
    </row>
    <row r="97" spans="1:3">
      <c r="A97" s="136">
        <v>223</v>
      </c>
      <c r="B97" s="151" t="s">
        <v>416</v>
      </c>
      <c r="C97" s="151">
        <v>28</v>
      </c>
    </row>
    <row r="98" spans="1:3">
      <c r="A98" s="136">
        <v>237</v>
      </c>
      <c r="B98" s="151" t="s">
        <v>417</v>
      </c>
      <c r="C98" s="151">
        <v>28</v>
      </c>
    </row>
    <row r="99" spans="1:3">
      <c r="A99" s="136">
        <v>422</v>
      </c>
      <c r="B99" s="151" t="s">
        <v>418</v>
      </c>
      <c r="C99" s="151">
        <v>28</v>
      </c>
    </row>
    <row r="100" spans="1:3">
      <c r="A100" s="136">
        <v>458</v>
      </c>
      <c r="B100" s="151" t="s">
        <v>419</v>
      </c>
      <c r="C100" s="151">
        <v>28</v>
      </c>
    </row>
    <row r="101" spans="1:3">
      <c r="A101" s="136">
        <v>127</v>
      </c>
      <c r="B101" s="151" t="s">
        <v>420</v>
      </c>
      <c r="C101" s="151">
        <v>26</v>
      </c>
    </row>
    <row r="102" spans="1:3">
      <c r="A102" s="136">
        <v>421</v>
      </c>
      <c r="B102" s="151" t="s">
        <v>421</v>
      </c>
      <c r="C102" s="151">
        <v>23</v>
      </c>
    </row>
    <row r="103" spans="1:3">
      <c r="A103" s="136">
        <v>450</v>
      </c>
      <c r="B103" s="151" t="s">
        <v>422</v>
      </c>
      <c r="C103" s="151">
        <v>23</v>
      </c>
    </row>
    <row r="104" spans="1:3">
      <c r="A104" s="136">
        <v>482</v>
      </c>
      <c r="B104" s="151" t="s">
        <v>423</v>
      </c>
      <c r="C104" s="151">
        <v>22</v>
      </c>
    </row>
    <row r="105" spans="1:3">
      <c r="A105" s="136">
        <v>181</v>
      </c>
      <c r="B105" s="151" t="s">
        <v>424</v>
      </c>
      <c r="C105" s="151">
        <v>20</v>
      </c>
    </row>
    <row r="106" spans="1:3">
      <c r="A106" s="136">
        <v>245</v>
      </c>
      <c r="B106" s="151" t="s">
        <v>425</v>
      </c>
      <c r="C106" s="151">
        <v>20</v>
      </c>
    </row>
    <row r="107" spans="1:3">
      <c r="A107" s="136">
        <v>229</v>
      </c>
      <c r="B107" s="151" t="s">
        <v>426</v>
      </c>
      <c r="C107" s="151">
        <v>19</v>
      </c>
    </row>
    <row r="108" spans="1:3">
      <c r="A108" s="136">
        <v>231</v>
      </c>
      <c r="B108" s="151" t="s">
        <v>427</v>
      </c>
      <c r="C108" s="151">
        <v>19</v>
      </c>
    </row>
    <row r="109" spans="1:3">
      <c r="A109" s="136">
        <v>246</v>
      </c>
      <c r="B109" s="151" t="s">
        <v>428</v>
      </c>
      <c r="C109" s="151">
        <v>18</v>
      </c>
    </row>
    <row r="110" spans="1:3">
      <c r="A110" s="136">
        <v>286</v>
      </c>
      <c r="B110" s="151" t="s">
        <v>429</v>
      </c>
      <c r="C110" s="151">
        <v>18</v>
      </c>
    </row>
    <row r="111" spans="1:3">
      <c r="A111" s="136">
        <v>326</v>
      </c>
      <c r="B111" s="151" t="s">
        <v>430</v>
      </c>
      <c r="C111" s="151">
        <v>18</v>
      </c>
    </row>
    <row r="112" spans="1:3">
      <c r="A112" s="136">
        <v>269</v>
      </c>
      <c r="B112" s="151" t="s">
        <v>431</v>
      </c>
      <c r="C112" s="151">
        <v>17</v>
      </c>
    </row>
    <row r="113" spans="1:3">
      <c r="A113" s="136">
        <v>263</v>
      </c>
      <c r="B113" s="151" t="s">
        <v>432</v>
      </c>
      <c r="C113" s="151">
        <v>16</v>
      </c>
    </row>
    <row r="114" spans="1:3">
      <c r="A114" s="136">
        <v>272</v>
      </c>
      <c r="B114" s="151" t="s">
        <v>433</v>
      </c>
      <c r="C114" s="151">
        <v>16</v>
      </c>
    </row>
    <row r="115" spans="1:3">
      <c r="A115" s="136">
        <v>282</v>
      </c>
      <c r="B115" s="151" t="s">
        <v>434</v>
      </c>
      <c r="C115" s="151">
        <v>14</v>
      </c>
    </row>
    <row r="116" spans="1:3">
      <c r="A116" s="136">
        <v>334</v>
      </c>
      <c r="B116" s="151" t="s">
        <v>435</v>
      </c>
      <c r="C116" s="151">
        <v>13</v>
      </c>
    </row>
    <row r="117" spans="1:3">
      <c r="A117" s="136">
        <v>354</v>
      </c>
      <c r="B117" s="151" t="s">
        <v>436</v>
      </c>
      <c r="C117" s="151">
        <v>12</v>
      </c>
    </row>
    <row r="118" spans="1:3">
      <c r="A118" s="136">
        <v>224</v>
      </c>
      <c r="B118" s="151" t="s">
        <v>437</v>
      </c>
      <c r="C118" s="151">
        <v>10</v>
      </c>
    </row>
    <row r="119" spans="1:3">
      <c r="A119" s="136">
        <v>258</v>
      </c>
      <c r="B119" s="151" t="s">
        <v>438</v>
      </c>
      <c r="C119" s="151">
        <v>10</v>
      </c>
    </row>
    <row r="120" spans="1:3">
      <c r="A120" s="136">
        <v>136</v>
      </c>
      <c r="B120" s="151" t="s">
        <v>439</v>
      </c>
      <c r="C120" s="151">
        <v>9</v>
      </c>
    </row>
    <row r="121" spans="1:3">
      <c r="A121" s="136">
        <v>345</v>
      </c>
      <c r="B121" s="151" t="s">
        <v>440</v>
      </c>
      <c r="C121" s="151">
        <v>9</v>
      </c>
    </row>
    <row r="122" spans="1:3">
      <c r="A122" s="136">
        <v>233</v>
      </c>
      <c r="B122" s="151" t="s">
        <v>441</v>
      </c>
      <c r="C122" s="151">
        <v>8</v>
      </c>
    </row>
    <row r="123" spans="1:3">
      <c r="A123" s="136">
        <v>251</v>
      </c>
      <c r="B123" s="151" t="s">
        <v>442</v>
      </c>
      <c r="C123" s="151">
        <v>8</v>
      </c>
    </row>
    <row r="124" spans="1:3">
      <c r="A124" s="136">
        <v>273</v>
      </c>
      <c r="B124" s="151" t="s">
        <v>443</v>
      </c>
      <c r="C124" s="151">
        <v>8</v>
      </c>
    </row>
    <row r="125" spans="1:3">
      <c r="A125" s="136">
        <v>276</v>
      </c>
      <c r="B125" s="151" t="s">
        <v>444</v>
      </c>
      <c r="C125" s="151">
        <v>8</v>
      </c>
    </row>
    <row r="126" spans="1:3">
      <c r="A126" s="136">
        <v>291</v>
      </c>
      <c r="B126" s="151" t="s">
        <v>445</v>
      </c>
      <c r="C126" s="151">
        <v>8</v>
      </c>
    </row>
    <row r="127" spans="1:3">
      <c r="A127" s="136">
        <v>449</v>
      </c>
      <c r="B127" s="151" t="s">
        <v>446</v>
      </c>
      <c r="C127" s="151">
        <v>8</v>
      </c>
    </row>
    <row r="128" spans="1:3">
      <c r="A128" s="136">
        <v>162</v>
      </c>
      <c r="B128" s="151" t="s">
        <v>447</v>
      </c>
      <c r="C128" s="151">
        <v>7</v>
      </c>
    </row>
    <row r="129" spans="1:3">
      <c r="A129" s="136">
        <v>249</v>
      </c>
      <c r="B129" s="151" t="s">
        <v>448</v>
      </c>
      <c r="C129" s="151">
        <v>7</v>
      </c>
    </row>
    <row r="130" spans="1:3">
      <c r="A130" s="136">
        <v>337</v>
      </c>
      <c r="B130" s="151" t="s">
        <v>449</v>
      </c>
      <c r="C130" s="151">
        <v>7</v>
      </c>
    </row>
    <row r="131" spans="1:3">
      <c r="A131" s="136">
        <v>357</v>
      </c>
      <c r="B131" s="151" t="s">
        <v>450</v>
      </c>
      <c r="C131" s="151">
        <v>7</v>
      </c>
    </row>
    <row r="132" spans="1:3">
      <c r="A132" s="136">
        <v>371</v>
      </c>
      <c r="B132" s="151" t="s">
        <v>451</v>
      </c>
      <c r="C132" s="151">
        <v>7</v>
      </c>
    </row>
    <row r="133" spans="1:3">
      <c r="A133" s="136">
        <v>474</v>
      </c>
      <c r="B133" s="151" t="s">
        <v>452</v>
      </c>
      <c r="C133" s="151">
        <v>7</v>
      </c>
    </row>
    <row r="134" spans="1:3">
      <c r="A134" s="136">
        <v>253</v>
      </c>
      <c r="B134" s="151" t="s">
        <v>453</v>
      </c>
      <c r="C134" s="151">
        <v>6</v>
      </c>
    </row>
    <row r="135" spans="1:3">
      <c r="A135" s="136">
        <v>355</v>
      </c>
      <c r="B135" s="151" t="s">
        <v>454</v>
      </c>
      <c r="C135" s="151">
        <v>6</v>
      </c>
    </row>
    <row r="136" spans="1:3">
      <c r="A136" s="136">
        <v>359</v>
      </c>
      <c r="B136" s="151" t="s">
        <v>455</v>
      </c>
      <c r="C136" s="151">
        <v>6</v>
      </c>
    </row>
    <row r="137" spans="1:3">
      <c r="A137" s="136">
        <v>434</v>
      </c>
      <c r="B137" s="151" t="s">
        <v>456</v>
      </c>
      <c r="C137" s="151">
        <v>6</v>
      </c>
    </row>
    <row r="138" spans="1:3">
      <c r="A138" s="136">
        <v>255</v>
      </c>
      <c r="B138" s="151" t="s">
        <v>457</v>
      </c>
      <c r="C138" s="151">
        <v>5</v>
      </c>
    </row>
    <row r="139" spans="1:3">
      <c r="A139" s="136">
        <v>446</v>
      </c>
      <c r="B139" s="151" t="s">
        <v>458</v>
      </c>
      <c r="C139" s="151">
        <v>5</v>
      </c>
    </row>
    <row r="140" spans="1:3">
      <c r="A140" s="136">
        <v>470</v>
      </c>
      <c r="B140" s="151" t="s">
        <v>459</v>
      </c>
      <c r="C140" s="151">
        <v>5</v>
      </c>
    </row>
    <row r="141" spans="1:3" ht="25.5">
      <c r="A141" s="136">
        <v>499</v>
      </c>
      <c r="B141" s="151" t="s">
        <v>460</v>
      </c>
      <c r="C141" s="151">
        <v>5</v>
      </c>
    </row>
    <row r="142" spans="1:3">
      <c r="A142" s="136">
        <v>254</v>
      </c>
      <c r="B142" s="151" t="s">
        <v>461</v>
      </c>
      <c r="C142" s="151">
        <v>4</v>
      </c>
    </row>
    <row r="143" spans="1:3">
      <c r="A143" s="136">
        <v>265</v>
      </c>
      <c r="B143" s="151" t="s">
        <v>462</v>
      </c>
      <c r="C143" s="151">
        <v>4</v>
      </c>
    </row>
    <row r="144" spans="1:3">
      <c r="A144" s="136">
        <v>427</v>
      </c>
      <c r="B144" s="151" t="s">
        <v>463</v>
      </c>
      <c r="C144" s="151">
        <v>4</v>
      </c>
    </row>
    <row r="145" spans="1:3">
      <c r="A145" s="136">
        <v>448</v>
      </c>
      <c r="B145" s="151" t="s">
        <v>464</v>
      </c>
      <c r="C145" s="151">
        <v>4</v>
      </c>
    </row>
    <row r="146" spans="1:3">
      <c r="A146" s="136">
        <v>999</v>
      </c>
      <c r="B146" s="151" t="s">
        <v>465</v>
      </c>
      <c r="C146" s="151">
        <v>4</v>
      </c>
    </row>
    <row r="147" spans="1:3">
      <c r="A147" s="136">
        <v>247</v>
      </c>
      <c r="B147" s="151" t="s">
        <v>466</v>
      </c>
      <c r="C147" s="151">
        <v>3</v>
      </c>
    </row>
    <row r="148" spans="1:3">
      <c r="A148" s="136">
        <v>267</v>
      </c>
      <c r="B148" s="151" t="s">
        <v>467</v>
      </c>
      <c r="C148" s="151">
        <v>3</v>
      </c>
    </row>
    <row r="149" spans="1:3">
      <c r="A149" s="136">
        <v>277</v>
      </c>
      <c r="B149" s="151" t="s">
        <v>468</v>
      </c>
      <c r="C149" s="151">
        <v>3</v>
      </c>
    </row>
    <row r="150" spans="1:3">
      <c r="A150" s="136">
        <v>346</v>
      </c>
      <c r="B150" s="151" t="s">
        <v>469</v>
      </c>
      <c r="C150" s="151">
        <v>3</v>
      </c>
    </row>
    <row r="151" spans="1:3">
      <c r="A151" s="136">
        <v>347</v>
      </c>
      <c r="B151" s="151" t="s">
        <v>470</v>
      </c>
      <c r="C151" s="151">
        <v>3</v>
      </c>
    </row>
    <row r="152" spans="1:3">
      <c r="A152" s="136">
        <v>456</v>
      </c>
      <c r="B152" s="151" t="s">
        <v>471</v>
      </c>
      <c r="C152" s="151">
        <v>3</v>
      </c>
    </row>
    <row r="153" spans="1:3">
      <c r="A153" s="136">
        <v>471</v>
      </c>
      <c r="B153" s="151" t="s">
        <v>472</v>
      </c>
      <c r="C153" s="151">
        <v>3</v>
      </c>
    </row>
    <row r="154" spans="1:3">
      <c r="A154" s="136">
        <v>141</v>
      </c>
      <c r="B154" s="151" t="s">
        <v>473</v>
      </c>
      <c r="C154" s="151">
        <v>2</v>
      </c>
    </row>
    <row r="155" spans="1:3">
      <c r="A155" s="136">
        <v>159</v>
      </c>
      <c r="B155" s="151" t="s">
        <v>474</v>
      </c>
      <c r="C155" s="151">
        <v>2</v>
      </c>
    </row>
    <row r="156" spans="1:3">
      <c r="A156" s="136">
        <v>242</v>
      </c>
      <c r="B156" s="151" t="s">
        <v>475</v>
      </c>
      <c r="C156" s="151">
        <v>2</v>
      </c>
    </row>
    <row r="157" spans="1:3">
      <c r="A157" s="136">
        <v>257</v>
      </c>
      <c r="B157" s="151" t="s">
        <v>476</v>
      </c>
      <c r="C157" s="151">
        <v>2</v>
      </c>
    </row>
    <row r="158" spans="1:3">
      <c r="A158" s="136">
        <v>365</v>
      </c>
      <c r="B158" s="151" t="s">
        <v>477</v>
      </c>
      <c r="C158" s="151">
        <v>2</v>
      </c>
    </row>
    <row r="159" spans="1:3">
      <c r="A159" s="136">
        <v>469</v>
      </c>
      <c r="B159" s="151" t="s">
        <v>478</v>
      </c>
      <c r="C159" s="151">
        <v>2</v>
      </c>
    </row>
    <row r="160" spans="1:3">
      <c r="A160" s="136">
        <v>147</v>
      </c>
      <c r="B160" s="151" t="s">
        <v>479</v>
      </c>
      <c r="C160" s="151">
        <v>1</v>
      </c>
    </row>
    <row r="161" spans="1:3">
      <c r="A161" s="136">
        <v>236</v>
      </c>
      <c r="B161" s="151" t="s">
        <v>480</v>
      </c>
      <c r="C161" s="151">
        <v>1</v>
      </c>
    </row>
    <row r="162" spans="1:3">
      <c r="A162" s="136">
        <v>239</v>
      </c>
      <c r="B162" s="151" t="s">
        <v>481</v>
      </c>
      <c r="C162" s="151">
        <v>1</v>
      </c>
    </row>
    <row r="163" spans="1:3">
      <c r="A163" s="136">
        <v>259</v>
      </c>
      <c r="B163" s="151" t="s">
        <v>482</v>
      </c>
      <c r="C163" s="151">
        <v>1</v>
      </c>
    </row>
    <row r="164" spans="1:3">
      <c r="A164" s="136">
        <v>281</v>
      </c>
      <c r="B164" s="151" t="s">
        <v>483</v>
      </c>
      <c r="C164" s="151">
        <v>1</v>
      </c>
    </row>
    <row r="165" spans="1:3">
      <c r="A165" s="136">
        <v>284</v>
      </c>
      <c r="B165" s="151" t="s">
        <v>484</v>
      </c>
      <c r="C165" s="151">
        <v>1</v>
      </c>
    </row>
    <row r="166" spans="1:3">
      <c r="A166" s="136">
        <v>366</v>
      </c>
      <c r="B166" s="151" t="s">
        <v>485</v>
      </c>
      <c r="C166" s="151">
        <v>1</v>
      </c>
    </row>
    <row r="167" spans="1:3">
      <c r="A167" s="136">
        <v>543</v>
      </c>
      <c r="B167" s="151" t="s">
        <v>486</v>
      </c>
      <c r="C167" s="151">
        <v>1</v>
      </c>
    </row>
    <row r="168" spans="1:3" ht="24.6" customHeight="1">
      <c r="A168" s="151" t="s">
        <v>487</v>
      </c>
      <c r="B168" s="151"/>
      <c r="C168" s="151">
        <v>164</v>
      </c>
    </row>
    <row r="169" spans="1:3" ht="25.5" customHeight="1">
      <c r="A169" s="151" t="s">
        <v>488</v>
      </c>
      <c r="B169" s="151"/>
      <c r="C169" s="160">
        <f>SUM(C5:C167)</f>
        <v>29510</v>
      </c>
    </row>
    <row r="170" spans="1:3">
      <c r="A170" s="1023" t="s">
        <v>186</v>
      </c>
      <c r="B170" s="1023"/>
      <c r="C170" s="1023"/>
    </row>
  </sheetData>
  <customSheetViews>
    <customSheetView guid="{9CA68ABA-C7BA-4E64-96EE-1D97745C1F44}" topLeftCell="A142">
      <selection sqref="A1:C1"/>
      <pageMargins left="0.78740157499999996" right="0.78740157499999996" top="0.984251969" bottom="0.984251969" header="0.4921259845" footer="0.4921259845"/>
      <pageSetup paperSize="9" orientation="portrait" r:id="rId1"/>
      <headerFooter alignWithMargins="0"/>
    </customSheetView>
  </customSheetViews>
  <mergeCells count="3">
    <mergeCell ref="A1:C1"/>
    <mergeCell ref="A2:B2"/>
    <mergeCell ref="A170:C170"/>
  </mergeCells>
  <pageMargins left="0.78740157499999996" right="0.78740157499999996" top="0.984251969" bottom="0.984251969" header="0.4921259845" footer="0.4921259845"/>
  <pageSetup paperSize="9" orientation="portrait" r:id="rId2"/>
  <headerFooter alignWithMargins="0"/>
  <ignoredErrors>
    <ignoredError sqref="C16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3" sqref="B23"/>
    </sheetView>
  </sheetViews>
  <sheetFormatPr baseColWidth="10" defaultRowHeight="12.75"/>
  <cols>
    <col min="1" max="1" width="23.25" style="115" customWidth="1"/>
    <col min="2" max="2" width="15" style="115" customWidth="1"/>
    <col min="3" max="3" width="13.75" style="115" customWidth="1"/>
    <col min="4" max="256" width="11.25" style="115"/>
    <col min="257" max="257" width="22.5" style="115" customWidth="1"/>
    <col min="258" max="258" width="13.375" style="115" customWidth="1"/>
    <col min="259" max="259" width="12.75" style="115" customWidth="1"/>
    <col min="260" max="512" width="11.25" style="115"/>
    <col min="513" max="513" width="22.5" style="115" customWidth="1"/>
    <col min="514" max="514" width="13.375" style="115" customWidth="1"/>
    <col min="515" max="515" width="12.75" style="115" customWidth="1"/>
    <col min="516" max="768" width="11.25" style="115"/>
    <col min="769" max="769" width="22.5" style="115" customWidth="1"/>
    <col min="770" max="770" width="13.375" style="115" customWidth="1"/>
    <col min="771" max="771" width="12.75" style="115" customWidth="1"/>
    <col min="772" max="1024" width="11.25" style="115"/>
    <col min="1025" max="1025" width="22.5" style="115" customWidth="1"/>
    <col min="1026" max="1026" width="13.375" style="115" customWidth="1"/>
    <col min="1027" max="1027" width="12.75" style="115" customWidth="1"/>
    <col min="1028" max="1280" width="11.25" style="115"/>
    <col min="1281" max="1281" width="22.5" style="115" customWidth="1"/>
    <col min="1282" max="1282" width="13.375" style="115" customWidth="1"/>
    <col min="1283" max="1283" width="12.75" style="115" customWidth="1"/>
    <col min="1284" max="1536" width="11.25" style="115"/>
    <col min="1537" max="1537" width="22.5" style="115" customWidth="1"/>
    <col min="1538" max="1538" width="13.375" style="115" customWidth="1"/>
    <col min="1539" max="1539" width="12.75" style="115" customWidth="1"/>
    <col min="1540" max="1792" width="11.25" style="115"/>
    <col min="1793" max="1793" width="22.5" style="115" customWidth="1"/>
    <col min="1794" max="1794" width="13.375" style="115" customWidth="1"/>
    <col min="1795" max="1795" width="12.75" style="115" customWidth="1"/>
    <col min="1796" max="2048" width="11.25" style="115"/>
    <col min="2049" max="2049" width="22.5" style="115" customWidth="1"/>
    <col min="2050" max="2050" width="13.375" style="115" customWidth="1"/>
    <col min="2051" max="2051" width="12.75" style="115" customWidth="1"/>
    <col min="2052" max="2304" width="11.25" style="115"/>
    <col min="2305" max="2305" width="22.5" style="115" customWidth="1"/>
    <col min="2306" max="2306" width="13.375" style="115" customWidth="1"/>
    <col min="2307" max="2307" width="12.75" style="115" customWidth="1"/>
    <col min="2308" max="2560" width="11.25" style="115"/>
    <col min="2561" max="2561" width="22.5" style="115" customWidth="1"/>
    <col min="2562" max="2562" width="13.375" style="115" customWidth="1"/>
    <col min="2563" max="2563" width="12.75" style="115" customWidth="1"/>
    <col min="2564" max="2816" width="11.25" style="115"/>
    <col min="2817" max="2817" width="22.5" style="115" customWidth="1"/>
    <col min="2818" max="2818" width="13.375" style="115" customWidth="1"/>
    <col min="2819" max="2819" width="12.75" style="115" customWidth="1"/>
    <col min="2820" max="3072" width="11.25" style="115"/>
    <col min="3073" max="3073" width="22.5" style="115" customWidth="1"/>
    <col min="3074" max="3074" width="13.375" style="115" customWidth="1"/>
    <col min="3075" max="3075" width="12.75" style="115" customWidth="1"/>
    <col min="3076" max="3328" width="11.25" style="115"/>
    <col min="3329" max="3329" width="22.5" style="115" customWidth="1"/>
    <col min="3330" max="3330" width="13.375" style="115" customWidth="1"/>
    <col min="3331" max="3331" width="12.75" style="115" customWidth="1"/>
    <col min="3332" max="3584" width="11.25" style="115"/>
    <col min="3585" max="3585" width="22.5" style="115" customWidth="1"/>
    <col min="3586" max="3586" width="13.375" style="115" customWidth="1"/>
    <col min="3587" max="3587" width="12.75" style="115" customWidth="1"/>
    <col min="3588" max="3840" width="11.25" style="115"/>
    <col min="3841" max="3841" width="22.5" style="115" customWidth="1"/>
    <col min="3842" max="3842" width="13.375" style="115" customWidth="1"/>
    <col min="3843" max="3843" width="12.75" style="115" customWidth="1"/>
    <col min="3844" max="4096" width="11.25" style="115"/>
    <col min="4097" max="4097" width="22.5" style="115" customWidth="1"/>
    <col min="4098" max="4098" width="13.375" style="115" customWidth="1"/>
    <col min="4099" max="4099" width="12.75" style="115" customWidth="1"/>
    <col min="4100" max="4352" width="11.25" style="115"/>
    <col min="4353" max="4353" width="22.5" style="115" customWidth="1"/>
    <col min="4354" max="4354" width="13.375" style="115" customWidth="1"/>
    <col min="4355" max="4355" width="12.75" style="115" customWidth="1"/>
    <col min="4356" max="4608" width="11.25" style="115"/>
    <col min="4609" max="4609" width="22.5" style="115" customWidth="1"/>
    <col min="4610" max="4610" width="13.375" style="115" customWidth="1"/>
    <col min="4611" max="4611" width="12.75" style="115" customWidth="1"/>
    <col min="4612" max="4864" width="11.25" style="115"/>
    <col min="4865" max="4865" width="22.5" style="115" customWidth="1"/>
    <col min="4866" max="4866" width="13.375" style="115" customWidth="1"/>
    <col min="4867" max="4867" width="12.75" style="115" customWidth="1"/>
    <col min="4868" max="5120" width="11.25" style="115"/>
    <col min="5121" max="5121" width="22.5" style="115" customWidth="1"/>
    <col min="5122" max="5122" width="13.375" style="115" customWidth="1"/>
    <col min="5123" max="5123" width="12.75" style="115" customWidth="1"/>
    <col min="5124" max="5376" width="11.25" style="115"/>
    <col min="5377" max="5377" width="22.5" style="115" customWidth="1"/>
    <col min="5378" max="5378" width="13.375" style="115" customWidth="1"/>
    <col min="5379" max="5379" width="12.75" style="115" customWidth="1"/>
    <col min="5380" max="5632" width="11.25" style="115"/>
    <col min="5633" max="5633" width="22.5" style="115" customWidth="1"/>
    <col min="5634" max="5634" width="13.375" style="115" customWidth="1"/>
    <col min="5635" max="5635" width="12.75" style="115" customWidth="1"/>
    <col min="5636" max="5888" width="11.25" style="115"/>
    <col min="5889" max="5889" width="22.5" style="115" customWidth="1"/>
    <col min="5890" max="5890" width="13.375" style="115" customWidth="1"/>
    <col min="5891" max="5891" width="12.75" style="115" customWidth="1"/>
    <col min="5892" max="6144" width="11.25" style="115"/>
    <col min="6145" max="6145" width="22.5" style="115" customWidth="1"/>
    <col min="6146" max="6146" width="13.375" style="115" customWidth="1"/>
    <col min="6147" max="6147" width="12.75" style="115" customWidth="1"/>
    <col min="6148" max="6400" width="11.25" style="115"/>
    <col min="6401" max="6401" width="22.5" style="115" customWidth="1"/>
    <col min="6402" max="6402" width="13.375" style="115" customWidth="1"/>
    <col min="6403" max="6403" width="12.75" style="115" customWidth="1"/>
    <col min="6404" max="6656" width="11.25" style="115"/>
    <col min="6657" max="6657" width="22.5" style="115" customWidth="1"/>
    <col min="6658" max="6658" width="13.375" style="115" customWidth="1"/>
    <col min="6659" max="6659" width="12.75" style="115" customWidth="1"/>
    <col min="6660" max="6912" width="11.25" style="115"/>
    <col min="6913" max="6913" width="22.5" style="115" customWidth="1"/>
    <col min="6914" max="6914" width="13.375" style="115" customWidth="1"/>
    <col min="6915" max="6915" width="12.75" style="115" customWidth="1"/>
    <col min="6916" max="7168" width="11.25" style="115"/>
    <col min="7169" max="7169" width="22.5" style="115" customWidth="1"/>
    <col min="7170" max="7170" width="13.375" style="115" customWidth="1"/>
    <col min="7171" max="7171" width="12.75" style="115" customWidth="1"/>
    <col min="7172" max="7424" width="11.25" style="115"/>
    <col min="7425" max="7425" width="22.5" style="115" customWidth="1"/>
    <col min="7426" max="7426" width="13.375" style="115" customWidth="1"/>
    <col min="7427" max="7427" width="12.75" style="115" customWidth="1"/>
    <col min="7428" max="7680" width="11.25" style="115"/>
    <col min="7681" max="7681" width="22.5" style="115" customWidth="1"/>
    <col min="7682" max="7682" width="13.375" style="115" customWidth="1"/>
    <col min="7683" max="7683" width="12.75" style="115" customWidth="1"/>
    <col min="7684" max="7936" width="11.25" style="115"/>
    <col min="7937" max="7937" width="22.5" style="115" customWidth="1"/>
    <col min="7938" max="7938" width="13.375" style="115" customWidth="1"/>
    <col min="7939" max="7939" width="12.75" style="115" customWidth="1"/>
    <col min="7940" max="8192" width="11.25" style="115"/>
    <col min="8193" max="8193" width="22.5" style="115" customWidth="1"/>
    <col min="8194" max="8194" width="13.375" style="115" customWidth="1"/>
    <col min="8195" max="8195" width="12.75" style="115" customWidth="1"/>
    <col min="8196" max="8448" width="11.25" style="115"/>
    <col min="8449" max="8449" width="22.5" style="115" customWidth="1"/>
    <col min="8450" max="8450" width="13.375" style="115" customWidth="1"/>
    <col min="8451" max="8451" width="12.75" style="115" customWidth="1"/>
    <col min="8452" max="8704" width="11.25" style="115"/>
    <col min="8705" max="8705" width="22.5" style="115" customWidth="1"/>
    <col min="8706" max="8706" width="13.375" style="115" customWidth="1"/>
    <col min="8707" max="8707" width="12.75" style="115" customWidth="1"/>
    <col min="8708" max="8960" width="11.25" style="115"/>
    <col min="8961" max="8961" width="22.5" style="115" customWidth="1"/>
    <col min="8962" max="8962" width="13.375" style="115" customWidth="1"/>
    <col min="8963" max="8963" width="12.75" style="115" customWidth="1"/>
    <col min="8964" max="9216" width="11.25" style="115"/>
    <col min="9217" max="9217" width="22.5" style="115" customWidth="1"/>
    <col min="9218" max="9218" width="13.375" style="115" customWidth="1"/>
    <col min="9219" max="9219" width="12.75" style="115" customWidth="1"/>
    <col min="9220" max="9472" width="11.25" style="115"/>
    <col min="9473" max="9473" width="22.5" style="115" customWidth="1"/>
    <col min="9474" max="9474" width="13.375" style="115" customWidth="1"/>
    <col min="9475" max="9475" width="12.75" style="115" customWidth="1"/>
    <col min="9476" max="9728" width="11.25" style="115"/>
    <col min="9729" max="9729" width="22.5" style="115" customWidth="1"/>
    <col min="9730" max="9730" width="13.375" style="115" customWidth="1"/>
    <col min="9731" max="9731" width="12.75" style="115" customWidth="1"/>
    <col min="9732" max="9984" width="11.25" style="115"/>
    <col min="9985" max="9985" width="22.5" style="115" customWidth="1"/>
    <col min="9986" max="9986" width="13.375" style="115" customWidth="1"/>
    <col min="9987" max="9987" width="12.75" style="115" customWidth="1"/>
    <col min="9988" max="10240" width="11.25" style="115"/>
    <col min="10241" max="10241" width="22.5" style="115" customWidth="1"/>
    <col min="10242" max="10242" width="13.375" style="115" customWidth="1"/>
    <col min="10243" max="10243" width="12.75" style="115" customWidth="1"/>
    <col min="10244" max="10496" width="11.25" style="115"/>
    <col min="10497" max="10497" width="22.5" style="115" customWidth="1"/>
    <col min="10498" max="10498" width="13.375" style="115" customWidth="1"/>
    <col min="10499" max="10499" width="12.75" style="115" customWidth="1"/>
    <col min="10500" max="10752" width="11.25" style="115"/>
    <col min="10753" max="10753" width="22.5" style="115" customWidth="1"/>
    <col min="10754" max="10754" width="13.375" style="115" customWidth="1"/>
    <col min="10755" max="10755" width="12.75" style="115" customWidth="1"/>
    <col min="10756" max="11008" width="11.25" style="115"/>
    <col min="11009" max="11009" width="22.5" style="115" customWidth="1"/>
    <col min="11010" max="11010" width="13.375" style="115" customWidth="1"/>
    <col min="11011" max="11011" width="12.75" style="115" customWidth="1"/>
    <col min="11012" max="11264" width="11.25" style="115"/>
    <col min="11265" max="11265" width="22.5" style="115" customWidth="1"/>
    <col min="11266" max="11266" width="13.375" style="115" customWidth="1"/>
    <col min="11267" max="11267" width="12.75" style="115" customWidth="1"/>
    <col min="11268" max="11520" width="11.25" style="115"/>
    <col min="11521" max="11521" width="22.5" style="115" customWidth="1"/>
    <col min="11522" max="11522" width="13.375" style="115" customWidth="1"/>
    <col min="11523" max="11523" width="12.75" style="115" customWidth="1"/>
    <col min="11524" max="11776" width="11.25" style="115"/>
    <col min="11777" max="11777" width="22.5" style="115" customWidth="1"/>
    <col min="11778" max="11778" width="13.375" style="115" customWidth="1"/>
    <col min="11779" max="11779" width="12.75" style="115" customWidth="1"/>
    <col min="11780" max="12032" width="11.25" style="115"/>
    <col min="12033" max="12033" width="22.5" style="115" customWidth="1"/>
    <col min="12034" max="12034" width="13.375" style="115" customWidth="1"/>
    <col min="12035" max="12035" width="12.75" style="115" customWidth="1"/>
    <col min="12036" max="12288" width="11.25" style="115"/>
    <col min="12289" max="12289" width="22.5" style="115" customWidth="1"/>
    <col min="12290" max="12290" width="13.375" style="115" customWidth="1"/>
    <col min="12291" max="12291" width="12.75" style="115" customWidth="1"/>
    <col min="12292" max="12544" width="11.25" style="115"/>
    <col min="12545" max="12545" width="22.5" style="115" customWidth="1"/>
    <col min="12546" max="12546" width="13.375" style="115" customWidth="1"/>
    <col min="12547" max="12547" width="12.75" style="115" customWidth="1"/>
    <col min="12548" max="12800" width="11.25" style="115"/>
    <col min="12801" max="12801" width="22.5" style="115" customWidth="1"/>
    <col min="12802" max="12802" width="13.375" style="115" customWidth="1"/>
    <col min="12803" max="12803" width="12.75" style="115" customWidth="1"/>
    <col min="12804" max="13056" width="11.25" style="115"/>
    <col min="13057" max="13057" width="22.5" style="115" customWidth="1"/>
    <col min="13058" max="13058" width="13.375" style="115" customWidth="1"/>
    <col min="13059" max="13059" width="12.75" style="115" customWidth="1"/>
    <col min="13060" max="13312" width="11.25" style="115"/>
    <col min="13313" max="13313" width="22.5" style="115" customWidth="1"/>
    <col min="13314" max="13314" width="13.375" style="115" customWidth="1"/>
    <col min="13315" max="13315" width="12.75" style="115" customWidth="1"/>
    <col min="13316" max="13568" width="11.25" style="115"/>
    <col min="13569" max="13569" width="22.5" style="115" customWidth="1"/>
    <col min="13570" max="13570" width="13.375" style="115" customWidth="1"/>
    <col min="13571" max="13571" width="12.75" style="115" customWidth="1"/>
    <col min="13572" max="13824" width="11.25" style="115"/>
    <col min="13825" max="13825" width="22.5" style="115" customWidth="1"/>
    <col min="13826" max="13826" width="13.375" style="115" customWidth="1"/>
    <col min="13827" max="13827" width="12.75" style="115" customWidth="1"/>
    <col min="13828" max="14080" width="11.25" style="115"/>
    <col min="14081" max="14081" width="22.5" style="115" customWidth="1"/>
    <col min="14082" max="14082" width="13.375" style="115" customWidth="1"/>
    <col min="14083" max="14083" width="12.75" style="115" customWidth="1"/>
    <col min="14084" max="14336" width="11.25" style="115"/>
    <col min="14337" max="14337" width="22.5" style="115" customWidth="1"/>
    <col min="14338" max="14338" width="13.375" style="115" customWidth="1"/>
    <col min="14339" max="14339" width="12.75" style="115" customWidth="1"/>
    <col min="14340" max="14592" width="11.25" style="115"/>
    <col min="14593" max="14593" width="22.5" style="115" customWidth="1"/>
    <col min="14594" max="14594" width="13.375" style="115" customWidth="1"/>
    <col min="14595" max="14595" width="12.75" style="115" customWidth="1"/>
    <col min="14596" max="14848" width="11.25" style="115"/>
    <col min="14849" max="14849" width="22.5" style="115" customWidth="1"/>
    <col min="14850" max="14850" width="13.375" style="115" customWidth="1"/>
    <col min="14851" max="14851" width="12.75" style="115" customWidth="1"/>
    <col min="14852" max="15104" width="11.25" style="115"/>
    <col min="15105" max="15105" width="22.5" style="115" customWidth="1"/>
    <col min="15106" max="15106" width="13.375" style="115" customWidth="1"/>
    <col min="15107" max="15107" width="12.75" style="115" customWidth="1"/>
    <col min="15108" max="15360" width="11.25" style="115"/>
    <col min="15361" max="15361" width="22.5" style="115" customWidth="1"/>
    <col min="15362" max="15362" width="13.375" style="115" customWidth="1"/>
    <col min="15363" max="15363" width="12.75" style="115" customWidth="1"/>
    <col min="15364" max="15616" width="11.25" style="115"/>
    <col min="15617" max="15617" width="22.5" style="115" customWidth="1"/>
    <col min="15618" max="15618" width="13.375" style="115" customWidth="1"/>
    <col min="15619" max="15619" width="12.75" style="115" customWidth="1"/>
    <col min="15620" max="15872" width="11.25" style="115"/>
    <col min="15873" max="15873" width="22.5" style="115" customWidth="1"/>
    <col min="15874" max="15874" width="13.375" style="115" customWidth="1"/>
    <col min="15875" max="15875" width="12.75" style="115" customWidth="1"/>
    <col min="15876" max="16128" width="11.25" style="115"/>
    <col min="16129" max="16129" width="22.5" style="115" customWidth="1"/>
    <col min="16130" max="16130" width="13.375" style="115" customWidth="1"/>
    <col min="16131" max="16131" width="12.75" style="115" customWidth="1"/>
    <col min="16132" max="16384" width="11.25" style="115"/>
  </cols>
  <sheetData>
    <row r="1" spans="1:10" ht="27.6" customHeight="1">
      <c r="A1" s="1012" t="s">
        <v>489</v>
      </c>
      <c r="B1" s="1012"/>
      <c r="C1" s="1012"/>
      <c r="D1" s="942"/>
      <c r="E1" s="969"/>
      <c r="F1" s="969"/>
      <c r="G1" s="969"/>
      <c r="H1" s="969"/>
      <c r="I1" s="969"/>
      <c r="J1" s="969"/>
    </row>
    <row r="2" spans="1:10" ht="38.25">
      <c r="A2" s="162" t="s">
        <v>490</v>
      </c>
      <c r="B2" s="132" t="s">
        <v>491</v>
      </c>
      <c r="C2" s="132" t="s">
        <v>492</v>
      </c>
    </row>
    <row r="3" spans="1:10">
      <c r="A3" s="119" t="s">
        <v>332</v>
      </c>
      <c r="B3" s="144">
        <v>35</v>
      </c>
      <c r="C3" s="143">
        <v>0.10057471264367816</v>
      </c>
    </row>
    <row r="4" spans="1:10">
      <c r="A4" s="119" t="s">
        <v>318</v>
      </c>
      <c r="B4" s="144">
        <v>31</v>
      </c>
      <c r="C4" s="143">
        <v>8.9080459770114945E-2</v>
      </c>
    </row>
    <row r="5" spans="1:10">
      <c r="A5" s="119" t="s">
        <v>321</v>
      </c>
      <c r="B5" s="144">
        <v>30</v>
      </c>
      <c r="C5" s="143">
        <v>8.6206896551724144E-2</v>
      </c>
    </row>
    <row r="6" spans="1:10">
      <c r="A6" s="119" t="s">
        <v>319</v>
      </c>
      <c r="B6" s="144">
        <v>25</v>
      </c>
      <c r="C6" s="143">
        <v>7.183908045977011E-2</v>
      </c>
    </row>
    <row r="7" spans="1:10">
      <c r="A7" s="119" t="s">
        <v>320</v>
      </c>
      <c r="B7" s="144">
        <v>17</v>
      </c>
      <c r="C7" s="143">
        <v>4.8850574712643681E-2</v>
      </c>
    </row>
    <row r="8" spans="1:10">
      <c r="A8" s="119" t="s">
        <v>322</v>
      </c>
      <c r="B8" s="144">
        <v>15</v>
      </c>
      <c r="C8" s="143">
        <v>4.3103448275862072E-2</v>
      </c>
    </row>
    <row r="9" spans="1:10">
      <c r="A9" s="119" t="s">
        <v>323</v>
      </c>
      <c r="B9" s="144">
        <v>14</v>
      </c>
      <c r="C9" s="143">
        <v>4.0229885057471264E-2</v>
      </c>
    </row>
    <row r="10" spans="1:10">
      <c r="A10" s="119" t="s">
        <v>325</v>
      </c>
      <c r="B10" s="144">
        <v>10</v>
      </c>
      <c r="C10" s="143">
        <v>2.8735632183908046E-2</v>
      </c>
    </row>
    <row r="11" spans="1:10">
      <c r="A11" s="119" t="s">
        <v>336</v>
      </c>
      <c r="B11" s="144">
        <v>9</v>
      </c>
      <c r="C11" s="143">
        <v>2.5862068965517241E-2</v>
      </c>
    </row>
    <row r="12" spans="1:10">
      <c r="A12" s="119" t="s">
        <v>326</v>
      </c>
      <c r="B12" s="144">
        <v>9</v>
      </c>
      <c r="C12" s="143">
        <v>2.5862068965517241E-2</v>
      </c>
    </row>
    <row r="13" spans="1:10">
      <c r="A13" s="119" t="s">
        <v>346</v>
      </c>
      <c r="B13" s="144">
        <v>8</v>
      </c>
      <c r="C13" s="143">
        <v>2.2988505747126436E-2</v>
      </c>
    </row>
    <row r="14" spans="1:10">
      <c r="A14" s="119" t="s">
        <v>331</v>
      </c>
      <c r="B14" s="144">
        <v>8</v>
      </c>
      <c r="C14" s="143">
        <v>2.2988505747126436E-2</v>
      </c>
    </row>
    <row r="15" spans="1:10">
      <c r="A15" s="119" t="s">
        <v>352</v>
      </c>
      <c r="B15" s="144">
        <v>7</v>
      </c>
      <c r="C15" s="143">
        <v>2.0114942528735632E-2</v>
      </c>
    </row>
    <row r="16" spans="1:10">
      <c r="A16" s="119" t="s">
        <v>324</v>
      </c>
      <c r="B16" s="144">
        <v>7</v>
      </c>
      <c r="C16" s="143">
        <v>2.0114942528735632E-2</v>
      </c>
    </row>
    <row r="17" spans="1:3">
      <c r="A17" s="119" t="s">
        <v>334</v>
      </c>
      <c r="B17" s="144">
        <v>7</v>
      </c>
      <c r="C17" s="143">
        <v>2.0114942528735632E-2</v>
      </c>
    </row>
    <row r="18" spans="1:3">
      <c r="A18" s="119" t="s">
        <v>493</v>
      </c>
      <c r="B18" s="144">
        <v>116</v>
      </c>
      <c r="C18" s="143">
        <v>0.33333333333333331</v>
      </c>
    </row>
    <row r="19" spans="1:3" ht="21" customHeight="1">
      <c r="A19" s="119" t="s">
        <v>17</v>
      </c>
      <c r="B19" s="144">
        <v>348</v>
      </c>
      <c r="C19" s="145">
        <v>1</v>
      </c>
    </row>
    <row r="20" spans="1:3" ht="25.5">
      <c r="A20" s="117" t="s">
        <v>494</v>
      </c>
      <c r="B20" s="144">
        <v>86</v>
      </c>
      <c r="C20" s="143">
        <v>0.2471264367816092</v>
      </c>
    </row>
    <row r="21" spans="1:3">
      <c r="A21" s="122" t="s">
        <v>230</v>
      </c>
    </row>
  </sheetData>
  <customSheetViews>
    <customSheetView guid="{9CA68ABA-C7BA-4E64-96EE-1D97745C1F44}">
      <selection sqref="A1:C2"/>
      <pageMargins left="0.78740157499999996" right="0.78740157499999996" top="0.984251969" bottom="0.984251969" header="0.4921259845" footer="0.4921259845"/>
      <pageSetup paperSize="9" orientation="portrait" r:id="rId1"/>
      <headerFooter alignWithMargins="0"/>
    </customSheetView>
  </customSheetViews>
  <mergeCells count="1">
    <mergeCell ref="A1:C1"/>
  </mergeCells>
  <pageMargins left="0.78740157499999996" right="0.78740157499999996" top="0.984251969" bottom="0.984251969" header="0.4921259845" footer="0.4921259845"/>
  <pageSetup paperSize="9"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4"/>
  <sheetViews>
    <sheetView workbookViewId="0">
      <selection sqref="A1:E1"/>
    </sheetView>
  </sheetViews>
  <sheetFormatPr baseColWidth="10" defaultRowHeight="12.75"/>
  <cols>
    <col min="1" max="1" width="3.625" style="115" bestFit="1" customWidth="1"/>
    <col min="2" max="2" width="30.5" style="115" bestFit="1" customWidth="1"/>
    <col min="3" max="3" width="6.375" style="115" customWidth="1"/>
    <col min="4" max="4" width="30.5" style="115" bestFit="1" customWidth="1"/>
    <col min="5" max="5" width="14.25" style="115" bestFit="1" customWidth="1"/>
    <col min="6" max="256" width="11.25" style="115"/>
    <col min="257" max="257" width="3.625" style="115" bestFit="1" customWidth="1"/>
    <col min="258" max="258" width="30.5" style="115" bestFit="1" customWidth="1"/>
    <col min="259" max="259" width="6.375" style="115" customWidth="1"/>
    <col min="260" max="260" width="30.5" style="115" bestFit="1" customWidth="1"/>
    <col min="261" max="261" width="14.25" style="115" bestFit="1" customWidth="1"/>
    <col min="262" max="512" width="11.25" style="115"/>
    <col min="513" max="513" width="3.625" style="115" bestFit="1" customWidth="1"/>
    <col min="514" max="514" width="30.5" style="115" bestFit="1" customWidth="1"/>
    <col min="515" max="515" width="6.375" style="115" customWidth="1"/>
    <col min="516" max="516" width="30.5" style="115" bestFit="1" customWidth="1"/>
    <col min="517" max="517" width="14.25" style="115" bestFit="1" customWidth="1"/>
    <col min="518" max="768" width="11.25" style="115"/>
    <col min="769" max="769" width="3.625" style="115" bestFit="1" customWidth="1"/>
    <col min="770" max="770" width="30.5" style="115" bestFit="1" customWidth="1"/>
    <col min="771" max="771" width="6.375" style="115" customWidth="1"/>
    <col min="772" max="772" width="30.5" style="115" bestFit="1" customWidth="1"/>
    <col min="773" max="773" width="14.25" style="115" bestFit="1" customWidth="1"/>
    <col min="774" max="1024" width="11.25" style="115"/>
    <col min="1025" max="1025" width="3.625" style="115" bestFit="1" customWidth="1"/>
    <col min="1026" max="1026" width="30.5" style="115" bestFit="1" customWidth="1"/>
    <col min="1027" max="1027" width="6.375" style="115" customWidth="1"/>
    <col min="1028" max="1028" width="30.5" style="115" bestFit="1" customWidth="1"/>
    <col min="1029" max="1029" width="14.25" style="115" bestFit="1" customWidth="1"/>
    <col min="1030" max="1280" width="11.25" style="115"/>
    <col min="1281" max="1281" width="3.625" style="115" bestFit="1" customWidth="1"/>
    <col min="1282" max="1282" width="30.5" style="115" bestFit="1" customWidth="1"/>
    <col min="1283" max="1283" width="6.375" style="115" customWidth="1"/>
    <col min="1284" max="1284" width="30.5" style="115" bestFit="1" customWidth="1"/>
    <col min="1285" max="1285" width="14.25" style="115" bestFit="1" customWidth="1"/>
    <col min="1286" max="1536" width="11.25" style="115"/>
    <col min="1537" max="1537" width="3.625" style="115" bestFit="1" customWidth="1"/>
    <col min="1538" max="1538" width="30.5" style="115" bestFit="1" customWidth="1"/>
    <col min="1539" max="1539" width="6.375" style="115" customWidth="1"/>
    <col min="1540" max="1540" width="30.5" style="115" bestFit="1" customWidth="1"/>
    <col min="1541" max="1541" width="14.25" style="115" bestFit="1" customWidth="1"/>
    <col min="1542" max="1792" width="11.25" style="115"/>
    <col min="1793" max="1793" width="3.625" style="115" bestFit="1" customWidth="1"/>
    <col min="1794" max="1794" width="30.5" style="115" bestFit="1" customWidth="1"/>
    <col min="1795" max="1795" width="6.375" style="115" customWidth="1"/>
    <col min="1796" max="1796" width="30.5" style="115" bestFit="1" customWidth="1"/>
    <col min="1797" max="1797" width="14.25" style="115" bestFit="1" customWidth="1"/>
    <col min="1798" max="2048" width="11.25" style="115"/>
    <col min="2049" max="2049" width="3.625" style="115" bestFit="1" customWidth="1"/>
    <col min="2050" max="2050" width="30.5" style="115" bestFit="1" customWidth="1"/>
    <col min="2051" max="2051" width="6.375" style="115" customWidth="1"/>
    <col min="2052" max="2052" width="30.5" style="115" bestFit="1" customWidth="1"/>
    <col min="2053" max="2053" width="14.25" style="115" bestFit="1" customWidth="1"/>
    <col min="2054" max="2304" width="11.25" style="115"/>
    <col min="2305" max="2305" width="3.625" style="115" bestFit="1" customWidth="1"/>
    <col min="2306" max="2306" width="30.5" style="115" bestFit="1" customWidth="1"/>
    <col min="2307" max="2307" width="6.375" style="115" customWidth="1"/>
    <col min="2308" max="2308" width="30.5" style="115" bestFit="1" customWidth="1"/>
    <col min="2309" max="2309" width="14.25" style="115" bestFit="1" customWidth="1"/>
    <col min="2310" max="2560" width="11.25" style="115"/>
    <col min="2561" max="2561" width="3.625" style="115" bestFit="1" customWidth="1"/>
    <col min="2562" max="2562" width="30.5" style="115" bestFit="1" customWidth="1"/>
    <col min="2563" max="2563" width="6.375" style="115" customWidth="1"/>
    <col min="2564" max="2564" width="30.5" style="115" bestFit="1" customWidth="1"/>
    <col min="2565" max="2565" width="14.25" style="115" bestFit="1" customWidth="1"/>
    <col min="2566" max="2816" width="11.25" style="115"/>
    <col min="2817" max="2817" width="3.625" style="115" bestFit="1" customWidth="1"/>
    <col min="2818" max="2818" width="30.5" style="115" bestFit="1" customWidth="1"/>
    <col min="2819" max="2819" width="6.375" style="115" customWidth="1"/>
    <col min="2820" max="2820" width="30.5" style="115" bestFit="1" customWidth="1"/>
    <col min="2821" max="2821" width="14.25" style="115" bestFit="1" customWidth="1"/>
    <col min="2822" max="3072" width="11.25" style="115"/>
    <col min="3073" max="3073" width="3.625" style="115" bestFit="1" customWidth="1"/>
    <col min="3074" max="3074" width="30.5" style="115" bestFit="1" customWidth="1"/>
    <col min="3075" max="3075" width="6.375" style="115" customWidth="1"/>
    <col min="3076" max="3076" width="30.5" style="115" bestFit="1" customWidth="1"/>
    <col min="3077" max="3077" width="14.25" style="115" bestFit="1" customWidth="1"/>
    <col min="3078" max="3328" width="11.25" style="115"/>
    <col min="3329" max="3329" width="3.625" style="115" bestFit="1" customWidth="1"/>
    <col min="3330" max="3330" width="30.5" style="115" bestFit="1" customWidth="1"/>
    <col min="3331" max="3331" width="6.375" style="115" customWidth="1"/>
    <col min="3332" max="3332" width="30.5" style="115" bestFit="1" customWidth="1"/>
    <col min="3333" max="3333" width="14.25" style="115" bestFit="1" customWidth="1"/>
    <col min="3334" max="3584" width="11.25" style="115"/>
    <col min="3585" max="3585" width="3.625" style="115" bestFit="1" customWidth="1"/>
    <col min="3586" max="3586" width="30.5" style="115" bestFit="1" customWidth="1"/>
    <col min="3587" max="3587" width="6.375" style="115" customWidth="1"/>
    <col min="3588" max="3588" width="30.5" style="115" bestFit="1" customWidth="1"/>
    <col min="3589" max="3589" width="14.25" style="115" bestFit="1" customWidth="1"/>
    <col min="3590" max="3840" width="11.25" style="115"/>
    <col min="3841" max="3841" width="3.625" style="115" bestFit="1" customWidth="1"/>
    <col min="3842" max="3842" width="30.5" style="115" bestFit="1" customWidth="1"/>
    <col min="3843" max="3843" width="6.375" style="115" customWidth="1"/>
    <col min="3844" max="3844" width="30.5" style="115" bestFit="1" customWidth="1"/>
    <col min="3845" max="3845" width="14.25" style="115" bestFit="1" customWidth="1"/>
    <col min="3846" max="4096" width="11.25" style="115"/>
    <col min="4097" max="4097" width="3.625" style="115" bestFit="1" customWidth="1"/>
    <col min="4098" max="4098" width="30.5" style="115" bestFit="1" customWidth="1"/>
    <col min="4099" max="4099" width="6.375" style="115" customWidth="1"/>
    <col min="4100" max="4100" width="30.5" style="115" bestFit="1" customWidth="1"/>
    <col min="4101" max="4101" width="14.25" style="115" bestFit="1" customWidth="1"/>
    <col min="4102" max="4352" width="11.25" style="115"/>
    <col min="4353" max="4353" width="3.625" style="115" bestFit="1" customWidth="1"/>
    <col min="4354" max="4354" width="30.5" style="115" bestFit="1" customWidth="1"/>
    <col min="4355" max="4355" width="6.375" style="115" customWidth="1"/>
    <col min="4356" max="4356" width="30.5" style="115" bestFit="1" customWidth="1"/>
    <col min="4357" max="4357" width="14.25" style="115" bestFit="1" customWidth="1"/>
    <col min="4358" max="4608" width="11.25" style="115"/>
    <col min="4609" max="4609" width="3.625" style="115" bestFit="1" customWidth="1"/>
    <col min="4610" max="4610" width="30.5" style="115" bestFit="1" customWidth="1"/>
    <col min="4611" max="4611" width="6.375" style="115" customWidth="1"/>
    <col min="4612" max="4612" width="30.5" style="115" bestFit="1" customWidth="1"/>
    <col min="4613" max="4613" width="14.25" style="115" bestFit="1" customWidth="1"/>
    <col min="4614" max="4864" width="11.25" style="115"/>
    <col min="4865" max="4865" width="3.625" style="115" bestFit="1" customWidth="1"/>
    <col min="4866" max="4866" width="30.5" style="115" bestFit="1" customWidth="1"/>
    <col min="4867" max="4867" width="6.375" style="115" customWidth="1"/>
    <col min="4868" max="4868" width="30.5" style="115" bestFit="1" customWidth="1"/>
    <col min="4869" max="4869" width="14.25" style="115" bestFit="1" customWidth="1"/>
    <col min="4870" max="5120" width="11.25" style="115"/>
    <col min="5121" max="5121" width="3.625" style="115" bestFit="1" customWidth="1"/>
    <col min="5122" max="5122" width="30.5" style="115" bestFit="1" customWidth="1"/>
    <col min="5123" max="5123" width="6.375" style="115" customWidth="1"/>
    <col min="5124" max="5124" width="30.5" style="115" bestFit="1" customWidth="1"/>
    <col min="5125" max="5125" width="14.25" style="115" bestFit="1" customWidth="1"/>
    <col min="5126" max="5376" width="11.25" style="115"/>
    <col min="5377" max="5377" width="3.625" style="115" bestFit="1" customWidth="1"/>
    <col min="5378" max="5378" width="30.5" style="115" bestFit="1" customWidth="1"/>
    <col min="5379" max="5379" width="6.375" style="115" customWidth="1"/>
    <col min="5380" max="5380" width="30.5" style="115" bestFit="1" customWidth="1"/>
    <col min="5381" max="5381" width="14.25" style="115" bestFit="1" customWidth="1"/>
    <col min="5382" max="5632" width="11.25" style="115"/>
    <col min="5633" max="5633" width="3.625" style="115" bestFit="1" customWidth="1"/>
    <col min="5634" max="5634" width="30.5" style="115" bestFit="1" customWidth="1"/>
    <col min="5635" max="5635" width="6.375" style="115" customWidth="1"/>
    <col min="5636" max="5636" width="30.5" style="115" bestFit="1" customWidth="1"/>
    <col min="5637" max="5637" width="14.25" style="115" bestFit="1" customWidth="1"/>
    <col min="5638" max="5888" width="11.25" style="115"/>
    <col min="5889" max="5889" width="3.625" style="115" bestFit="1" customWidth="1"/>
    <col min="5890" max="5890" width="30.5" style="115" bestFit="1" customWidth="1"/>
    <col min="5891" max="5891" width="6.375" style="115" customWidth="1"/>
    <col min="5892" max="5892" width="30.5" style="115" bestFit="1" customWidth="1"/>
    <col min="5893" max="5893" width="14.25" style="115" bestFit="1" customWidth="1"/>
    <col min="5894" max="6144" width="11.25" style="115"/>
    <col min="6145" max="6145" width="3.625" style="115" bestFit="1" customWidth="1"/>
    <col min="6146" max="6146" width="30.5" style="115" bestFit="1" customWidth="1"/>
    <col min="6147" max="6147" width="6.375" style="115" customWidth="1"/>
    <col min="6148" max="6148" width="30.5" style="115" bestFit="1" customWidth="1"/>
    <col min="6149" max="6149" width="14.25" style="115" bestFit="1" customWidth="1"/>
    <col min="6150" max="6400" width="11.25" style="115"/>
    <col min="6401" max="6401" width="3.625" style="115" bestFit="1" customWidth="1"/>
    <col min="6402" max="6402" width="30.5" style="115" bestFit="1" customWidth="1"/>
    <col min="6403" max="6403" width="6.375" style="115" customWidth="1"/>
    <col min="6404" max="6404" width="30.5" style="115" bestFit="1" customWidth="1"/>
    <col min="6405" max="6405" width="14.25" style="115" bestFit="1" customWidth="1"/>
    <col min="6406" max="6656" width="11.25" style="115"/>
    <col min="6657" max="6657" width="3.625" style="115" bestFit="1" customWidth="1"/>
    <col min="6658" max="6658" width="30.5" style="115" bestFit="1" customWidth="1"/>
    <col min="6659" max="6659" width="6.375" style="115" customWidth="1"/>
    <col min="6660" max="6660" width="30.5" style="115" bestFit="1" customWidth="1"/>
    <col min="6661" max="6661" width="14.25" style="115" bestFit="1" customWidth="1"/>
    <col min="6662" max="6912" width="11.25" style="115"/>
    <col min="6913" max="6913" width="3.625" style="115" bestFit="1" customWidth="1"/>
    <col min="6914" max="6914" width="30.5" style="115" bestFit="1" customWidth="1"/>
    <col min="6915" max="6915" width="6.375" style="115" customWidth="1"/>
    <col min="6916" max="6916" width="30.5" style="115" bestFit="1" customWidth="1"/>
    <col min="6917" max="6917" width="14.25" style="115" bestFit="1" customWidth="1"/>
    <col min="6918" max="7168" width="11.25" style="115"/>
    <col min="7169" max="7169" width="3.625" style="115" bestFit="1" customWidth="1"/>
    <col min="7170" max="7170" width="30.5" style="115" bestFit="1" customWidth="1"/>
    <col min="7171" max="7171" width="6.375" style="115" customWidth="1"/>
    <col min="7172" max="7172" width="30.5" style="115" bestFit="1" customWidth="1"/>
    <col min="7173" max="7173" width="14.25" style="115" bestFit="1" customWidth="1"/>
    <col min="7174" max="7424" width="11.25" style="115"/>
    <col min="7425" max="7425" width="3.625" style="115" bestFit="1" customWidth="1"/>
    <col min="7426" max="7426" width="30.5" style="115" bestFit="1" customWidth="1"/>
    <col min="7427" max="7427" width="6.375" style="115" customWidth="1"/>
    <col min="7428" max="7428" width="30.5" style="115" bestFit="1" customWidth="1"/>
    <col min="7429" max="7429" width="14.25" style="115" bestFit="1" customWidth="1"/>
    <col min="7430" max="7680" width="11.25" style="115"/>
    <col min="7681" max="7681" width="3.625" style="115" bestFit="1" customWidth="1"/>
    <col min="7682" max="7682" width="30.5" style="115" bestFit="1" customWidth="1"/>
    <col min="7683" max="7683" width="6.375" style="115" customWidth="1"/>
    <col min="7684" max="7684" width="30.5" style="115" bestFit="1" customWidth="1"/>
    <col min="7685" max="7685" width="14.25" style="115" bestFit="1" customWidth="1"/>
    <col min="7686" max="7936" width="11.25" style="115"/>
    <col min="7937" max="7937" width="3.625" style="115" bestFit="1" customWidth="1"/>
    <col min="7938" max="7938" width="30.5" style="115" bestFit="1" customWidth="1"/>
    <col min="7939" max="7939" width="6.375" style="115" customWidth="1"/>
    <col min="7940" max="7940" width="30.5" style="115" bestFit="1" customWidth="1"/>
    <col min="7941" max="7941" width="14.25" style="115" bestFit="1" customWidth="1"/>
    <col min="7942" max="8192" width="11.25" style="115"/>
    <col min="8193" max="8193" width="3.625" style="115" bestFit="1" customWidth="1"/>
    <col min="8194" max="8194" width="30.5" style="115" bestFit="1" customWidth="1"/>
    <col min="8195" max="8195" width="6.375" style="115" customWidth="1"/>
    <col min="8196" max="8196" width="30.5" style="115" bestFit="1" customWidth="1"/>
    <col min="8197" max="8197" width="14.25" style="115" bestFit="1" customWidth="1"/>
    <col min="8198" max="8448" width="11.25" style="115"/>
    <col min="8449" max="8449" width="3.625" style="115" bestFit="1" customWidth="1"/>
    <col min="8450" max="8450" width="30.5" style="115" bestFit="1" customWidth="1"/>
    <col min="8451" max="8451" width="6.375" style="115" customWidth="1"/>
    <col min="8452" max="8452" width="30.5" style="115" bestFit="1" customWidth="1"/>
    <col min="8453" max="8453" width="14.25" style="115" bestFit="1" customWidth="1"/>
    <col min="8454" max="8704" width="11.25" style="115"/>
    <col min="8705" max="8705" width="3.625" style="115" bestFit="1" customWidth="1"/>
    <col min="8706" max="8706" width="30.5" style="115" bestFit="1" customWidth="1"/>
    <col min="8707" max="8707" width="6.375" style="115" customWidth="1"/>
    <col min="8708" max="8708" width="30.5" style="115" bestFit="1" customWidth="1"/>
    <col min="8709" max="8709" width="14.25" style="115" bestFit="1" customWidth="1"/>
    <col min="8710" max="8960" width="11.25" style="115"/>
    <col min="8961" max="8961" width="3.625" style="115" bestFit="1" customWidth="1"/>
    <col min="8962" max="8962" width="30.5" style="115" bestFit="1" customWidth="1"/>
    <col min="8963" max="8963" width="6.375" style="115" customWidth="1"/>
    <col min="8964" max="8964" width="30.5" style="115" bestFit="1" customWidth="1"/>
    <col min="8965" max="8965" width="14.25" style="115" bestFit="1" customWidth="1"/>
    <col min="8966" max="9216" width="11.25" style="115"/>
    <col min="9217" max="9217" width="3.625" style="115" bestFit="1" customWidth="1"/>
    <col min="9218" max="9218" width="30.5" style="115" bestFit="1" customWidth="1"/>
    <col min="9219" max="9219" width="6.375" style="115" customWidth="1"/>
    <col min="9220" max="9220" width="30.5" style="115" bestFit="1" customWidth="1"/>
    <col min="9221" max="9221" width="14.25" style="115" bestFit="1" customWidth="1"/>
    <col min="9222" max="9472" width="11.25" style="115"/>
    <col min="9473" max="9473" width="3.625" style="115" bestFit="1" customWidth="1"/>
    <col min="9474" max="9474" width="30.5" style="115" bestFit="1" customWidth="1"/>
    <col min="9475" max="9475" width="6.375" style="115" customWidth="1"/>
    <col min="9476" max="9476" width="30.5" style="115" bestFit="1" customWidth="1"/>
    <col min="9477" max="9477" width="14.25" style="115" bestFit="1" customWidth="1"/>
    <col min="9478" max="9728" width="11.25" style="115"/>
    <col min="9729" max="9729" width="3.625" style="115" bestFit="1" customWidth="1"/>
    <col min="9730" max="9730" width="30.5" style="115" bestFit="1" customWidth="1"/>
    <col min="9731" max="9731" width="6.375" style="115" customWidth="1"/>
    <col min="9732" max="9732" width="30.5" style="115" bestFit="1" customWidth="1"/>
    <col min="9733" max="9733" width="14.25" style="115" bestFit="1" customWidth="1"/>
    <col min="9734" max="9984" width="11.25" style="115"/>
    <col min="9985" max="9985" width="3.625" style="115" bestFit="1" customWidth="1"/>
    <col min="9986" max="9986" width="30.5" style="115" bestFit="1" customWidth="1"/>
    <col min="9987" max="9987" width="6.375" style="115" customWidth="1"/>
    <col min="9988" max="9988" width="30.5" style="115" bestFit="1" customWidth="1"/>
    <col min="9989" max="9989" width="14.25" style="115" bestFit="1" customWidth="1"/>
    <col min="9990" max="10240" width="11.25" style="115"/>
    <col min="10241" max="10241" width="3.625" style="115" bestFit="1" customWidth="1"/>
    <col min="10242" max="10242" width="30.5" style="115" bestFit="1" customWidth="1"/>
    <col min="10243" max="10243" width="6.375" style="115" customWidth="1"/>
    <col min="10244" max="10244" width="30.5" style="115" bestFit="1" customWidth="1"/>
    <col min="10245" max="10245" width="14.25" style="115" bestFit="1" customWidth="1"/>
    <col min="10246" max="10496" width="11.25" style="115"/>
    <col min="10497" max="10497" width="3.625" style="115" bestFit="1" customWidth="1"/>
    <col min="10498" max="10498" width="30.5" style="115" bestFit="1" customWidth="1"/>
    <col min="10499" max="10499" width="6.375" style="115" customWidth="1"/>
    <col min="10500" max="10500" width="30.5" style="115" bestFit="1" customWidth="1"/>
    <col min="10501" max="10501" width="14.25" style="115" bestFit="1" customWidth="1"/>
    <col min="10502" max="10752" width="11.25" style="115"/>
    <col min="10753" max="10753" width="3.625" style="115" bestFit="1" customWidth="1"/>
    <col min="10754" max="10754" width="30.5" style="115" bestFit="1" customWidth="1"/>
    <col min="10755" max="10755" width="6.375" style="115" customWidth="1"/>
    <col min="10756" max="10756" width="30.5" style="115" bestFit="1" customWidth="1"/>
    <col min="10757" max="10757" width="14.25" style="115" bestFit="1" customWidth="1"/>
    <col min="10758" max="11008" width="11.25" style="115"/>
    <col min="11009" max="11009" width="3.625" style="115" bestFit="1" customWidth="1"/>
    <col min="11010" max="11010" width="30.5" style="115" bestFit="1" customWidth="1"/>
    <col min="11011" max="11011" width="6.375" style="115" customWidth="1"/>
    <col min="11012" max="11012" width="30.5" style="115" bestFit="1" customWidth="1"/>
    <col min="11013" max="11013" width="14.25" style="115" bestFit="1" customWidth="1"/>
    <col min="11014" max="11264" width="11.25" style="115"/>
    <col min="11265" max="11265" width="3.625" style="115" bestFit="1" customWidth="1"/>
    <col min="11266" max="11266" width="30.5" style="115" bestFit="1" customWidth="1"/>
    <col min="11267" max="11267" width="6.375" style="115" customWidth="1"/>
    <col min="11268" max="11268" width="30.5" style="115" bestFit="1" customWidth="1"/>
    <col min="11269" max="11269" width="14.25" style="115" bestFit="1" customWidth="1"/>
    <col min="11270" max="11520" width="11.25" style="115"/>
    <col min="11521" max="11521" width="3.625" style="115" bestFit="1" customWidth="1"/>
    <col min="11522" max="11522" width="30.5" style="115" bestFit="1" customWidth="1"/>
    <col min="11523" max="11523" width="6.375" style="115" customWidth="1"/>
    <col min="11524" max="11524" width="30.5" style="115" bestFit="1" customWidth="1"/>
    <col min="11525" max="11525" width="14.25" style="115" bestFit="1" customWidth="1"/>
    <col min="11526" max="11776" width="11.25" style="115"/>
    <col min="11777" max="11777" width="3.625" style="115" bestFit="1" customWidth="1"/>
    <col min="11778" max="11778" width="30.5" style="115" bestFit="1" customWidth="1"/>
    <col min="11779" max="11779" width="6.375" style="115" customWidth="1"/>
    <col min="11780" max="11780" width="30.5" style="115" bestFit="1" customWidth="1"/>
    <col min="11781" max="11781" width="14.25" style="115" bestFit="1" customWidth="1"/>
    <col min="11782" max="12032" width="11.25" style="115"/>
    <col min="12033" max="12033" width="3.625" style="115" bestFit="1" customWidth="1"/>
    <col min="12034" max="12034" width="30.5" style="115" bestFit="1" customWidth="1"/>
    <col min="12035" max="12035" width="6.375" style="115" customWidth="1"/>
    <col min="12036" max="12036" width="30.5" style="115" bestFit="1" customWidth="1"/>
    <col min="12037" max="12037" width="14.25" style="115" bestFit="1" customWidth="1"/>
    <col min="12038" max="12288" width="11.25" style="115"/>
    <col min="12289" max="12289" width="3.625" style="115" bestFit="1" customWidth="1"/>
    <col min="12290" max="12290" width="30.5" style="115" bestFit="1" customWidth="1"/>
    <col min="12291" max="12291" width="6.375" style="115" customWidth="1"/>
    <col min="12292" max="12292" width="30.5" style="115" bestFit="1" customWidth="1"/>
    <col min="12293" max="12293" width="14.25" style="115" bestFit="1" customWidth="1"/>
    <col min="12294" max="12544" width="11.25" style="115"/>
    <col min="12545" max="12545" width="3.625" style="115" bestFit="1" customWidth="1"/>
    <col min="12546" max="12546" width="30.5" style="115" bestFit="1" customWidth="1"/>
    <col min="12547" max="12547" width="6.375" style="115" customWidth="1"/>
    <col min="12548" max="12548" width="30.5" style="115" bestFit="1" customWidth="1"/>
    <col min="12549" max="12549" width="14.25" style="115" bestFit="1" customWidth="1"/>
    <col min="12550" max="12800" width="11.25" style="115"/>
    <col min="12801" max="12801" width="3.625" style="115" bestFit="1" customWidth="1"/>
    <col min="12802" max="12802" width="30.5" style="115" bestFit="1" customWidth="1"/>
    <col min="12803" max="12803" width="6.375" style="115" customWidth="1"/>
    <col min="12804" max="12804" width="30.5" style="115" bestFit="1" customWidth="1"/>
    <col min="12805" max="12805" width="14.25" style="115" bestFit="1" customWidth="1"/>
    <col min="12806" max="13056" width="11.25" style="115"/>
    <col min="13057" max="13057" width="3.625" style="115" bestFit="1" customWidth="1"/>
    <col min="13058" max="13058" width="30.5" style="115" bestFit="1" customWidth="1"/>
    <col min="13059" max="13059" width="6.375" style="115" customWidth="1"/>
    <col min="13060" max="13060" width="30.5" style="115" bestFit="1" customWidth="1"/>
    <col min="13061" max="13061" width="14.25" style="115" bestFit="1" customWidth="1"/>
    <col min="13062" max="13312" width="11.25" style="115"/>
    <col min="13313" max="13313" width="3.625" style="115" bestFit="1" customWidth="1"/>
    <col min="13314" max="13314" width="30.5" style="115" bestFit="1" customWidth="1"/>
    <col min="13315" max="13315" width="6.375" style="115" customWidth="1"/>
    <col min="13316" max="13316" width="30.5" style="115" bestFit="1" customWidth="1"/>
    <col min="13317" max="13317" width="14.25" style="115" bestFit="1" customWidth="1"/>
    <col min="13318" max="13568" width="11.25" style="115"/>
    <col min="13569" max="13569" width="3.625" style="115" bestFit="1" customWidth="1"/>
    <col min="13570" max="13570" width="30.5" style="115" bestFit="1" customWidth="1"/>
    <col min="13571" max="13571" width="6.375" style="115" customWidth="1"/>
    <col min="13572" max="13572" width="30.5" style="115" bestFit="1" customWidth="1"/>
    <col min="13573" max="13573" width="14.25" style="115" bestFit="1" customWidth="1"/>
    <col min="13574" max="13824" width="11.25" style="115"/>
    <col min="13825" max="13825" width="3.625" style="115" bestFit="1" customWidth="1"/>
    <col min="13826" max="13826" width="30.5" style="115" bestFit="1" customWidth="1"/>
    <col min="13827" max="13827" width="6.375" style="115" customWidth="1"/>
    <col min="13828" max="13828" width="30.5" style="115" bestFit="1" customWidth="1"/>
    <col min="13829" max="13829" width="14.25" style="115" bestFit="1" customWidth="1"/>
    <col min="13830" max="14080" width="11.25" style="115"/>
    <col min="14081" max="14081" width="3.625" style="115" bestFit="1" customWidth="1"/>
    <col min="14082" max="14082" width="30.5" style="115" bestFit="1" customWidth="1"/>
    <col min="14083" max="14083" width="6.375" style="115" customWidth="1"/>
    <col min="14084" max="14084" width="30.5" style="115" bestFit="1" customWidth="1"/>
    <col min="14085" max="14085" width="14.25" style="115" bestFit="1" customWidth="1"/>
    <col min="14086" max="14336" width="11.25" style="115"/>
    <col min="14337" max="14337" width="3.625" style="115" bestFit="1" customWidth="1"/>
    <col min="14338" max="14338" width="30.5" style="115" bestFit="1" customWidth="1"/>
    <col min="14339" max="14339" width="6.375" style="115" customWidth="1"/>
    <col min="14340" max="14340" width="30.5" style="115" bestFit="1" customWidth="1"/>
    <col min="14341" max="14341" width="14.25" style="115" bestFit="1" customWidth="1"/>
    <col min="14342" max="14592" width="11.25" style="115"/>
    <col min="14593" max="14593" width="3.625" style="115" bestFit="1" customWidth="1"/>
    <col min="14594" max="14594" width="30.5" style="115" bestFit="1" customWidth="1"/>
    <col min="14595" max="14595" width="6.375" style="115" customWidth="1"/>
    <col min="14596" max="14596" width="30.5" style="115" bestFit="1" customWidth="1"/>
    <col min="14597" max="14597" width="14.25" style="115" bestFit="1" customWidth="1"/>
    <col min="14598" max="14848" width="11.25" style="115"/>
    <col min="14849" max="14849" width="3.625" style="115" bestFit="1" customWidth="1"/>
    <col min="14850" max="14850" width="30.5" style="115" bestFit="1" customWidth="1"/>
    <col min="14851" max="14851" width="6.375" style="115" customWidth="1"/>
    <col min="14852" max="14852" width="30.5" style="115" bestFit="1" customWidth="1"/>
    <col min="14853" max="14853" width="14.25" style="115" bestFit="1" customWidth="1"/>
    <col min="14854" max="15104" width="11.25" style="115"/>
    <col min="15105" max="15105" width="3.625" style="115" bestFit="1" customWidth="1"/>
    <col min="15106" max="15106" width="30.5" style="115" bestFit="1" customWidth="1"/>
    <col min="15107" max="15107" width="6.375" style="115" customWidth="1"/>
    <col min="15108" max="15108" width="30.5" style="115" bestFit="1" customWidth="1"/>
    <col min="15109" max="15109" width="14.25" style="115" bestFit="1" customWidth="1"/>
    <col min="15110" max="15360" width="11.25" style="115"/>
    <col min="15361" max="15361" width="3.625" style="115" bestFit="1" customWidth="1"/>
    <col min="15362" max="15362" width="30.5" style="115" bestFit="1" customWidth="1"/>
    <col min="15363" max="15363" width="6.375" style="115" customWidth="1"/>
    <col min="15364" max="15364" width="30.5" style="115" bestFit="1" customWidth="1"/>
    <col min="15365" max="15365" width="14.25" style="115" bestFit="1" customWidth="1"/>
    <col min="15366" max="15616" width="11.25" style="115"/>
    <col min="15617" max="15617" width="3.625" style="115" bestFit="1" customWidth="1"/>
    <col min="15618" max="15618" width="30.5" style="115" bestFit="1" customWidth="1"/>
    <col min="15619" max="15619" width="6.375" style="115" customWidth="1"/>
    <col min="15620" max="15620" width="30.5" style="115" bestFit="1" customWidth="1"/>
    <col min="15621" max="15621" width="14.25" style="115" bestFit="1" customWidth="1"/>
    <col min="15622" max="15872" width="11.25" style="115"/>
    <col min="15873" max="15873" width="3.625" style="115" bestFit="1" customWidth="1"/>
    <col min="15874" max="15874" width="30.5" style="115" bestFit="1" customWidth="1"/>
    <col min="15875" max="15875" width="6.375" style="115" customWidth="1"/>
    <col min="15876" max="15876" width="30.5" style="115" bestFit="1" customWidth="1"/>
    <col min="15877" max="15877" width="14.25" style="115" bestFit="1" customWidth="1"/>
    <col min="15878" max="16128" width="11.25" style="115"/>
    <col min="16129" max="16129" width="3.625" style="115" bestFit="1" customWidth="1"/>
    <col min="16130" max="16130" width="30.5" style="115" bestFit="1" customWidth="1"/>
    <col min="16131" max="16131" width="6.375" style="115" customWidth="1"/>
    <col min="16132" max="16132" width="30.5" style="115" bestFit="1" customWidth="1"/>
    <col min="16133" max="16133" width="14.25" style="115" bestFit="1" customWidth="1"/>
    <col min="16134" max="16384" width="11.25" style="115"/>
  </cols>
  <sheetData>
    <row r="1" spans="1:10" ht="27.6" customHeight="1">
      <c r="A1" s="1012" t="s">
        <v>277</v>
      </c>
      <c r="B1" s="1012"/>
      <c r="C1" s="1012"/>
      <c r="D1" s="1012"/>
      <c r="E1" s="1012"/>
      <c r="F1" s="942"/>
      <c r="G1" s="969"/>
      <c r="H1" s="969"/>
      <c r="I1" s="969"/>
      <c r="J1" s="969"/>
    </row>
    <row r="2" spans="1:10" ht="13.15" customHeight="1">
      <c r="A2" s="1025" t="s">
        <v>341</v>
      </c>
      <c r="B2" s="1025"/>
      <c r="C2" s="1025" t="s">
        <v>495</v>
      </c>
      <c r="D2" s="1025"/>
      <c r="E2" s="147" t="s">
        <v>219</v>
      </c>
    </row>
    <row r="3" spans="1:10">
      <c r="A3" s="1024">
        <v>0</v>
      </c>
      <c r="B3" s="1024" t="s">
        <v>342</v>
      </c>
      <c r="C3" s="134"/>
      <c r="D3" s="134" t="s">
        <v>468</v>
      </c>
      <c r="E3" s="118">
        <v>175294</v>
      </c>
    </row>
    <row r="4" spans="1:10">
      <c r="A4" s="1024"/>
      <c r="B4" s="1024"/>
      <c r="C4" s="134">
        <v>154</v>
      </c>
      <c r="D4" s="134" t="s">
        <v>321</v>
      </c>
      <c r="E4" s="118">
        <v>1291</v>
      </c>
    </row>
    <row r="5" spans="1:10">
      <c r="A5" s="1024"/>
      <c r="B5" s="1024"/>
      <c r="C5" s="134">
        <v>160</v>
      </c>
      <c r="D5" s="134" t="s">
        <v>327</v>
      </c>
      <c r="E5" s="118">
        <v>1269</v>
      </c>
    </row>
    <row r="6" spans="1:10">
      <c r="A6" s="1024"/>
      <c r="B6" s="1024"/>
      <c r="C6" s="134">
        <v>152</v>
      </c>
      <c r="D6" s="134" t="s">
        <v>325</v>
      </c>
      <c r="E6" s="134">
        <v>946</v>
      </c>
    </row>
    <row r="7" spans="1:10">
      <c r="A7" s="1024"/>
      <c r="B7" s="1024"/>
      <c r="C7" s="134">
        <v>444</v>
      </c>
      <c r="D7" s="134" t="s">
        <v>376</v>
      </c>
      <c r="E7" s="134">
        <v>874</v>
      </c>
    </row>
    <row r="8" spans="1:10">
      <c r="A8" s="1024"/>
      <c r="B8" s="1024"/>
      <c r="C8" s="134">
        <v>129</v>
      </c>
      <c r="D8" s="134" t="s">
        <v>323</v>
      </c>
      <c r="E8" s="134">
        <v>640</v>
      </c>
    </row>
    <row r="9" spans="1:10">
      <c r="A9" s="1024"/>
      <c r="B9" s="1024"/>
      <c r="C9" s="134">
        <v>137</v>
      </c>
      <c r="D9" s="134" t="s">
        <v>320</v>
      </c>
      <c r="E9" s="134">
        <v>595</v>
      </c>
    </row>
    <row r="10" spans="1:10">
      <c r="A10" s="1024"/>
      <c r="B10" s="1024"/>
      <c r="C10" s="134">
        <v>451</v>
      </c>
      <c r="D10" s="134" t="s">
        <v>324</v>
      </c>
      <c r="E10" s="134">
        <v>531</v>
      </c>
    </row>
    <row r="11" spans="1:10">
      <c r="A11" s="1024"/>
      <c r="B11" s="1024"/>
      <c r="C11" s="134">
        <v>163</v>
      </c>
      <c r="D11" s="134" t="s">
        <v>318</v>
      </c>
      <c r="E11" s="134">
        <v>491</v>
      </c>
    </row>
    <row r="12" spans="1:10">
      <c r="A12" s="1024"/>
      <c r="B12" s="1024"/>
      <c r="C12" s="134">
        <v>439</v>
      </c>
      <c r="D12" s="134" t="s">
        <v>356</v>
      </c>
      <c r="E12" s="134">
        <v>259</v>
      </c>
    </row>
    <row r="13" spans="1:10">
      <c r="A13" s="1024"/>
      <c r="B13" s="1024"/>
      <c r="C13" s="134">
        <v>166</v>
      </c>
      <c r="D13" s="134" t="s">
        <v>331</v>
      </c>
      <c r="E13" s="134">
        <v>257</v>
      </c>
    </row>
    <row r="14" spans="1:10">
      <c r="A14" s="1024"/>
      <c r="B14" s="1024"/>
      <c r="C14" s="134">
        <v>423</v>
      </c>
      <c r="D14" s="134" t="s">
        <v>360</v>
      </c>
      <c r="E14" s="134">
        <v>237</v>
      </c>
    </row>
    <row r="15" spans="1:10">
      <c r="A15" s="1024"/>
      <c r="B15" s="1024"/>
      <c r="C15" s="134">
        <v>158</v>
      </c>
      <c r="D15" s="134" t="s">
        <v>348</v>
      </c>
      <c r="E15" s="134">
        <v>216</v>
      </c>
    </row>
    <row r="16" spans="1:10">
      <c r="A16" s="1024"/>
      <c r="B16" s="1024"/>
      <c r="C16" s="134">
        <v>132</v>
      </c>
      <c r="D16" s="134" t="s">
        <v>317</v>
      </c>
      <c r="E16" s="134">
        <v>190</v>
      </c>
    </row>
    <row r="17" spans="1:5">
      <c r="A17" s="1024"/>
      <c r="B17" s="1024"/>
      <c r="C17" s="134">
        <v>368</v>
      </c>
      <c r="D17" s="134" t="s">
        <v>345</v>
      </c>
      <c r="E17" s="134">
        <v>186</v>
      </c>
    </row>
    <row r="18" spans="1:5">
      <c r="A18" s="1024"/>
      <c r="B18" s="1024"/>
      <c r="C18" s="134">
        <v>170</v>
      </c>
      <c r="D18" s="134" t="s">
        <v>322</v>
      </c>
      <c r="E18" s="134">
        <v>166</v>
      </c>
    </row>
    <row r="19" spans="1:5">
      <c r="A19" s="1024"/>
      <c r="B19" s="1024"/>
      <c r="C19" s="134">
        <v>130</v>
      </c>
      <c r="D19" s="134" t="s">
        <v>330</v>
      </c>
      <c r="E19" s="134">
        <v>159</v>
      </c>
    </row>
    <row r="20" spans="1:5">
      <c r="A20" s="1024"/>
      <c r="B20" s="1024"/>
      <c r="C20" s="134">
        <v>252</v>
      </c>
      <c r="D20" s="134" t="s">
        <v>358</v>
      </c>
      <c r="E20" s="134">
        <v>154</v>
      </c>
    </row>
    <row r="21" spans="1:5">
      <c r="A21" s="1024"/>
      <c r="B21" s="1024"/>
      <c r="C21" s="134">
        <v>159</v>
      </c>
      <c r="D21" s="134" t="s">
        <v>474</v>
      </c>
      <c r="E21" s="134">
        <v>138</v>
      </c>
    </row>
    <row r="22" spans="1:5">
      <c r="A22" s="1024"/>
      <c r="B22" s="1024"/>
      <c r="C22" s="134">
        <v>150</v>
      </c>
      <c r="D22" s="134" t="s">
        <v>319</v>
      </c>
      <c r="E22" s="134">
        <v>136</v>
      </c>
    </row>
    <row r="23" spans="1:5">
      <c r="A23" s="1024"/>
      <c r="B23" s="1024"/>
      <c r="C23" s="134">
        <v>438</v>
      </c>
      <c r="D23" s="134" t="s">
        <v>326</v>
      </c>
      <c r="E23" s="134">
        <v>131</v>
      </c>
    </row>
    <row r="24" spans="1:5">
      <c r="A24" s="1024"/>
      <c r="B24" s="1024"/>
      <c r="C24" s="134">
        <v>161</v>
      </c>
      <c r="D24" s="134" t="s">
        <v>344</v>
      </c>
      <c r="E24" s="134">
        <v>130</v>
      </c>
    </row>
    <row r="25" spans="1:5">
      <c r="A25" s="1024"/>
      <c r="B25" s="1024"/>
      <c r="C25" s="134">
        <v>151</v>
      </c>
      <c r="D25" s="134" t="s">
        <v>347</v>
      </c>
      <c r="E25" s="134">
        <v>117</v>
      </c>
    </row>
    <row r="26" spans="1:5">
      <c r="A26" s="1024"/>
      <c r="B26" s="1024"/>
      <c r="C26" s="134">
        <v>450</v>
      </c>
      <c r="D26" s="134" t="s">
        <v>422</v>
      </c>
      <c r="E26" s="134">
        <v>114</v>
      </c>
    </row>
    <row r="27" spans="1:5">
      <c r="A27" s="1024"/>
      <c r="B27" s="1024"/>
      <c r="C27" s="134">
        <v>122</v>
      </c>
      <c r="D27" s="134" t="s">
        <v>329</v>
      </c>
      <c r="E27" s="134">
        <v>112</v>
      </c>
    </row>
    <row r="28" spans="1:5">
      <c r="A28" s="1024"/>
      <c r="B28" s="1024"/>
      <c r="C28" s="134">
        <v>134</v>
      </c>
      <c r="D28" s="134" t="s">
        <v>351</v>
      </c>
      <c r="E28" s="134">
        <v>107</v>
      </c>
    </row>
    <row r="29" spans="1:5">
      <c r="A29" s="1024"/>
      <c r="B29" s="1024"/>
      <c r="C29" s="134">
        <v>221</v>
      </c>
      <c r="D29" s="134" t="s">
        <v>363</v>
      </c>
      <c r="E29" s="134">
        <v>99</v>
      </c>
    </row>
    <row r="30" spans="1:5">
      <c r="A30" s="1024"/>
      <c r="B30" s="1024"/>
      <c r="C30" s="134">
        <v>232</v>
      </c>
      <c r="D30" s="134" t="s">
        <v>336</v>
      </c>
      <c r="E30" s="134">
        <v>86</v>
      </c>
    </row>
    <row r="31" spans="1:5">
      <c r="A31" s="1024"/>
      <c r="B31" s="1024"/>
      <c r="C31" s="134">
        <v>285</v>
      </c>
      <c r="D31" s="134" t="s">
        <v>366</v>
      </c>
      <c r="E31" s="134">
        <v>85</v>
      </c>
    </row>
    <row r="32" spans="1:5">
      <c r="A32" s="1024"/>
      <c r="B32" s="1024"/>
      <c r="C32" s="134">
        <v>168</v>
      </c>
      <c r="D32" s="134" t="s">
        <v>349</v>
      </c>
      <c r="E32" s="134">
        <v>85</v>
      </c>
    </row>
    <row r="33" spans="1:5">
      <c r="A33" s="1024"/>
      <c r="B33" s="1024"/>
      <c r="C33" s="134">
        <v>475</v>
      </c>
      <c r="D33" s="134" t="s">
        <v>335</v>
      </c>
      <c r="E33" s="134">
        <v>82</v>
      </c>
    </row>
    <row r="34" spans="1:5">
      <c r="A34" s="1024"/>
      <c r="B34" s="1024"/>
      <c r="C34" s="134">
        <v>327</v>
      </c>
      <c r="D34" s="134" t="s">
        <v>354</v>
      </c>
      <c r="E34" s="134">
        <v>78</v>
      </c>
    </row>
    <row r="35" spans="1:5">
      <c r="A35" s="1024"/>
      <c r="B35" s="1024"/>
      <c r="C35" s="134">
        <v>153</v>
      </c>
      <c r="D35" s="134" t="s">
        <v>328</v>
      </c>
      <c r="E35" s="134">
        <v>77</v>
      </c>
    </row>
    <row r="36" spans="1:5">
      <c r="A36" s="1024"/>
      <c r="B36" s="1024"/>
      <c r="C36" s="134">
        <v>133</v>
      </c>
      <c r="D36" s="134" t="s">
        <v>332</v>
      </c>
      <c r="E36" s="134">
        <v>64</v>
      </c>
    </row>
    <row r="37" spans="1:5">
      <c r="A37" s="1024"/>
      <c r="B37" s="1024"/>
      <c r="C37" s="134">
        <v>432</v>
      </c>
      <c r="D37" s="134" t="s">
        <v>365</v>
      </c>
      <c r="E37" s="134">
        <v>58</v>
      </c>
    </row>
    <row r="38" spans="1:5">
      <c r="A38" s="1024"/>
      <c r="B38" s="1024"/>
      <c r="C38" s="134">
        <v>165</v>
      </c>
      <c r="D38" s="134" t="s">
        <v>353</v>
      </c>
      <c r="E38" s="134">
        <v>58</v>
      </c>
    </row>
    <row r="39" spans="1:5">
      <c r="A39" s="1024"/>
      <c r="B39" s="1024"/>
      <c r="C39" s="134">
        <v>125</v>
      </c>
      <c r="D39" s="134" t="s">
        <v>346</v>
      </c>
      <c r="E39" s="134">
        <v>55</v>
      </c>
    </row>
    <row r="40" spans="1:5">
      <c r="A40" s="1024"/>
      <c r="B40" s="1024"/>
      <c r="C40" s="134">
        <v>148</v>
      </c>
      <c r="D40" s="134" t="s">
        <v>362</v>
      </c>
      <c r="E40" s="134">
        <v>45</v>
      </c>
    </row>
    <row r="41" spans="1:5">
      <c r="A41" s="1024"/>
      <c r="B41" s="1024"/>
      <c r="C41" s="134">
        <v>162</v>
      </c>
      <c r="D41" s="134" t="s">
        <v>447</v>
      </c>
      <c r="E41" s="134">
        <v>44</v>
      </c>
    </row>
    <row r="42" spans="1:5">
      <c r="A42" s="1024"/>
      <c r="B42" s="1024"/>
      <c r="C42" s="134">
        <v>477</v>
      </c>
      <c r="D42" s="134" t="s">
        <v>414</v>
      </c>
      <c r="E42" s="134">
        <v>43</v>
      </c>
    </row>
    <row r="43" spans="1:5">
      <c r="A43" s="1024"/>
      <c r="B43" s="1024"/>
      <c r="C43" s="134">
        <v>238</v>
      </c>
      <c r="D43" s="134" t="s">
        <v>380</v>
      </c>
      <c r="E43" s="134">
        <v>43</v>
      </c>
    </row>
    <row r="44" spans="1:5">
      <c r="A44" s="1024"/>
      <c r="B44" s="1024"/>
      <c r="C44" s="134">
        <v>461</v>
      </c>
      <c r="D44" s="134" t="s">
        <v>368</v>
      </c>
      <c r="E44" s="134">
        <v>37</v>
      </c>
    </row>
    <row r="45" spans="1:5">
      <c r="A45" s="1024"/>
      <c r="B45" s="1024"/>
      <c r="C45" s="134">
        <v>283</v>
      </c>
      <c r="D45" s="134" t="s">
        <v>377</v>
      </c>
      <c r="E45" s="134">
        <v>37</v>
      </c>
    </row>
    <row r="46" spans="1:5">
      <c r="A46" s="1024"/>
      <c r="B46" s="1024"/>
      <c r="C46" s="134">
        <v>348</v>
      </c>
      <c r="D46" s="134" t="s">
        <v>367</v>
      </c>
      <c r="E46" s="134">
        <v>36</v>
      </c>
    </row>
    <row r="47" spans="1:5">
      <c r="A47" s="1024"/>
      <c r="B47" s="1024"/>
      <c r="C47" s="134">
        <v>323</v>
      </c>
      <c r="D47" s="134" t="s">
        <v>401</v>
      </c>
      <c r="E47" s="134">
        <v>33</v>
      </c>
    </row>
    <row r="48" spans="1:5">
      <c r="A48" s="1024"/>
      <c r="B48" s="1024"/>
      <c r="C48" s="134">
        <v>224</v>
      </c>
      <c r="D48" s="134" t="s">
        <v>437</v>
      </c>
      <c r="E48" s="134">
        <v>30</v>
      </c>
    </row>
    <row r="49" spans="1:5">
      <c r="A49" s="1024"/>
      <c r="B49" s="1024"/>
      <c r="C49" s="134">
        <v>470</v>
      </c>
      <c r="D49" s="134" t="s">
        <v>459</v>
      </c>
      <c r="E49" s="134">
        <v>29</v>
      </c>
    </row>
    <row r="50" spans="1:5">
      <c r="A50" s="1024"/>
      <c r="B50" s="1024"/>
      <c r="C50" s="134">
        <v>353</v>
      </c>
      <c r="D50" s="134" t="s">
        <v>373</v>
      </c>
      <c r="E50" s="134">
        <v>29</v>
      </c>
    </row>
    <row r="51" spans="1:5">
      <c r="A51" s="1024"/>
      <c r="B51" s="1024"/>
      <c r="C51" s="134">
        <v>146</v>
      </c>
      <c r="D51" s="134" t="s">
        <v>397</v>
      </c>
      <c r="E51" s="134">
        <v>29</v>
      </c>
    </row>
    <row r="52" spans="1:5">
      <c r="A52" s="1024"/>
      <c r="B52" s="1024"/>
      <c r="C52" s="134">
        <v>430</v>
      </c>
      <c r="D52" s="134" t="s">
        <v>333</v>
      </c>
      <c r="E52" s="134">
        <v>28</v>
      </c>
    </row>
    <row r="53" spans="1:5">
      <c r="A53" s="1024"/>
      <c r="B53" s="1024"/>
      <c r="C53" s="134">
        <v>336</v>
      </c>
      <c r="D53" s="134" t="s">
        <v>402</v>
      </c>
      <c r="E53" s="134">
        <v>28</v>
      </c>
    </row>
    <row r="54" spans="1:5">
      <c r="A54" s="1024"/>
      <c r="B54" s="1024"/>
      <c r="C54" s="134">
        <v>157</v>
      </c>
      <c r="D54" s="134" t="s">
        <v>369</v>
      </c>
      <c r="E54" s="134">
        <v>27</v>
      </c>
    </row>
    <row r="55" spans="1:5">
      <c r="A55" s="1024"/>
      <c r="B55" s="1024"/>
      <c r="C55" s="134">
        <v>144</v>
      </c>
      <c r="D55" s="134" t="s">
        <v>361</v>
      </c>
      <c r="E55" s="134">
        <v>27</v>
      </c>
    </row>
    <row r="56" spans="1:5">
      <c r="A56" s="1024"/>
      <c r="B56" s="1024"/>
      <c r="C56" s="134">
        <v>441</v>
      </c>
      <c r="D56" s="134" t="s">
        <v>374</v>
      </c>
      <c r="E56" s="134">
        <v>26</v>
      </c>
    </row>
    <row r="57" spans="1:5">
      <c r="A57" s="1024"/>
      <c r="B57" s="1024"/>
      <c r="C57" s="134">
        <v>436</v>
      </c>
      <c r="D57" s="134" t="s">
        <v>350</v>
      </c>
      <c r="E57" s="134">
        <v>26</v>
      </c>
    </row>
    <row r="58" spans="1:5">
      <c r="A58" s="1024"/>
      <c r="B58" s="1024"/>
      <c r="C58" s="134">
        <v>332</v>
      </c>
      <c r="D58" s="134" t="s">
        <v>385</v>
      </c>
      <c r="E58" s="134">
        <v>25</v>
      </c>
    </row>
    <row r="59" spans="1:5">
      <c r="A59" s="1024"/>
      <c r="B59" s="1024"/>
      <c r="C59" s="134">
        <v>431</v>
      </c>
      <c r="D59" s="134" t="s">
        <v>371</v>
      </c>
      <c r="E59" s="134">
        <v>24</v>
      </c>
    </row>
    <row r="60" spans="1:5">
      <c r="A60" s="1024"/>
      <c r="B60" s="1024"/>
      <c r="C60" s="134">
        <v>169</v>
      </c>
      <c r="D60" s="134" t="s">
        <v>384</v>
      </c>
      <c r="E60" s="134">
        <v>24</v>
      </c>
    </row>
    <row r="61" spans="1:5">
      <c r="A61" s="1024"/>
      <c r="B61" s="1024"/>
      <c r="C61" s="134">
        <v>442</v>
      </c>
      <c r="D61" s="134" t="s">
        <v>352</v>
      </c>
      <c r="E61" s="134">
        <v>23</v>
      </c>
    </row>
    <row r="62" spans="1:5">
      <c r="A62" s="1024"/>
      <c r="B62" s="1024"/>
      <c r="C62" s="134">
        <v>164</v>
      </c>
      <c r="D62" s="134" t="s">
        <v>370</v>
      </c>
      <c r="E62" s="134">
        <v>23</v>
      </c>
    </row>
    <row r="63" spans="1:5">
      <c r="A63" s="1024"/>
      <c r="B63" s="1024"/>
      <c r="C63" s="134">
        <v>225</v>
      </c>
      <c r="D63" s="134" t="s">
        <v>411</v>
      </c>
      <c r="E63" s="134">
        <v>22</v>
      </c>
    </row>
    <row r="64" spans="1:5">
      <c r="A64" s="1024"/>
      <c r="B64" s="1024"/>
      <c r="C64" s="134">
        <v>124</v>
      </c>
      <c r="D64" s="134" t="s">
        <v>391</v>
      </c>
      <c r="E64" s="134">
        <v>22</v>
      </c>
    </row>
    <row r="65" spans="1:5">
      <c r="A65" s="1024"/>
      <c r="B65" s="1024"/>
      <c r="C65" s="134">
        <v>462</v>
      </c>
      <c r="D65" s="134" t="s">
        <v>386</v>
      </c>
      <c r="E65" s="134">
        <v>20</v>
      </c>
    </row>
    <row r="66" spans="1:5">
      <c r="A66" s="1024"/>
      <c r="B66" s="1024"/>
      <c r="C66" s="134">
        <v>445</v>
      </c>
      <c r="D66" s="134" t="s">
        <v>403</v>
      </c>
      <c r="E66" s="134">
        <v>19</v>
      </c>
    </row>
    <row r="67" spans="1:5">
      <c r="A67" s="1024"/>
      <c r="B67" s="1024"/>
      <c r="C67" s="134">
        <v>523</v>
      </c>
      <c r="D67" s="134" t="s">
        <v>394</v>
      </c>
      <c r="E67" s="134">
        <v>18</v>
      </c>
    </row>
    <row r="68" spans="1:5">
      <c r="A68" s="1024"/>
      <c r="B68" s="1024"/>
      <c r="C68" s="134">
        <v>128</v>
      </c>
      <c r="D68" s="134" t="s">
        <v>390</v>
      </c>
      <c r="E68" s="134">
        <v>18</v>
      </c>
    </row>
    <row r="69" spans="1:5">
      <c r="A69" s="1024"/>
      <c r="B69" s="1024"/>
      <c r="C69" s="134">
        <v>262</v>
      </c>
      <c r="D69" s="134" t="s">
        <v>379</v>
      </c>
      <c r="E69" s="134">
        <v>17</v>
      </c>
    </row>
    <row r="70" spans="1:5">
      <c r="A70" s="1024"/>
      <c r="B70" s="1024"/>
      <c r="C70" s="134">
        <v>479</v>
      </c>
      <c r="D70" s="134" t="s">
        <v>334</v>
      </c>
      <c r="E70" s="134">
        <v>16</v>
      </c>
    </row>
    <row r="71" spans="1:5">
      <c r="A71" s="1024"/>
      <c r="B71" s="1024"/>
      <c r="C71" s="134">
        <v>142</v>
      </c>
      <c r="D71" s="134" t="s">
        <v>382</v>
      </c>
      <c r="E71" s="134">
        <v>15</v>
      </c>
    </row>
    <row r="72" spans="1:5">
      <c r="A72" s="1024"/>
      <c r="B72" s="1024"/>
      <c r="C72" s="134">
        <v>476</v>
      </c>
      <c r="D72" s="134" t="s">
        <v>364</v>
      </c>
      <c r="E72" s="134">
        <v>14</v>
      </c>
    </row>
    <row r="73" spans="1:5">
      <c r="A73" s="1024"/>
      <c r="B73" s="1024"/>
      <c r="C73" s="134">
        <v>471</v>
      </c>
      <c r="D73" s="134" t="s">
        <v>472</v>
      </c>
      <c r="E73" s="134">
        <v>14</v>
      </c>
    </row>
    <row r="74" spans="1:5">
      <c r="A74" s="1024"/>
      <c r="B74" s="1024"/>
      <c r="C74" s="134">
        <v>460</v>
      </c>
      <c r="D74" s="134" t="s">
        <v>412</v>
      </c>
      <c r="E74" s="134">
        <v>14</v>
      </c>
    </row>
    <row r="75" spans="1:5">
      <c r="A75" s="1024"/>
      <c r="B75" s="1024"/>
      <c r="C75" s="134">
        <v>351</v>
      </c>
      <c r="D75" s="134" t="s">
        <v>400</v>
      </c>
      <c r="E75" s="134">
        <v>14</v>
      </c>
    </row>
    <row r="76" spans="1:5">
      <c r="A76" s="1024"/>
      <c r="B76" s="1024"/>
      <c r="C76" s="134">
        <v>263</v>
      </c>
      <c r="D76" s="134" t="s">
        <v>432</v>
      </c>
      <c r="E76" s="134">
        <v>14</v>
      </c>
    </row>
    <row r="77" spans="1:5">
      <c r="A77" s="1024"/>
      <c r="B77" s="1024"/>
      <c r="C77" s="134">
        <v>135</v>
      </c>
      <c r="D77" s="134" t="s">
        <v>393</v>
      </c>
      <c r="E77" s="134">
        <v>14</v>
      </c>
    </row>
    <row r="78" spans="1:5">
      <c r="A78" s="1024"/>
      <c r="B78" s="1024"/>
      <c r="C78" s="134">
        <v>361</v>
      </c>
      <c r="D78" s="134" t="s">
        <v>375</v>
      </c>
      <c r="E78" s="134">
        <v>12</v>
      </c>
    </row>
    <row r="79" spans="1:5">
      <c r="A79" s="1024"/>
      <c r="B79" s="1024"/>
      <c r="C79" s="134">
        <v>127</v>
      </c>
      <c r="D79" s="134" t="s">
        <v>420</v>
      </c>
      <c r="E79" s="134">
        <v>11</v>
      </c>
    </row>
    <row r="80" spans="1:5">
      <c r="A80" s="1024"/>
      <c r="B80" s="1024"/>
      <c r="C80" s="134">
        <v>354</v>
      </c>
      <c r="D80" s="134" t="s">
        <v>436</v>
      </c>
      <c r="E80" s="134">
        <v>10</v>
      </c>
    </row>
    <row r="81" spans="1:5">
      <c r="A81" s="1024"/>
      <c r="B81" s="1024"/>
      <c r="C81" s="134">
        <v>261</v>
      </c>
      <c r="D81" s="134" t="s">
        <v>408</v>
      </c>
      <c r="E81" s="134">
        <v>10</v>
      </c>
    </row>
    <row r="82" spans="1:5">
      <c r="A82" s="1024"/>
      <c r="B82" s="1024"/>
      <c r="C82" s="134">
        <v>243</v>
      </c>
      <c r="D82" s="134" t="s">
        <v>387</v>
      </c>
      <c r="E82" s="134">
        <v>10</v>
      </c>
    </row>
    <row r="83" spans="1:5">
      <c r="A83" s="1024"/>
      <c r="B83" s="1024"/>
      <c r="C83" s="134">
        <v>155</v>
      </c>
      <c r="D83" s="134" t="s">
        <v>388</v>
      </c>
      <c r="E83" s="134">
        <v>10</v>
      </c>
    </row>
    <row r="84" spans="1:5">
      <c r="A84" s="1024"/>
      <c r="B84" s="1024"/>
      <c r="C84" s="134">
        <v>998</v>
      </c>
      <c r="D84" s="134" t="s">
        <v>396</v>
      </c>
      <c r="E84" s="134">
        <v>9</v>
      </c>
    </row>
    <row r="85" spans="1:5">
      <c r="A85" s="1024"/>
      <c r="B85" s="1024"/>
      <c r="C85" s="134">
        <v>446</v>
      </c>
      <c r="D85" s="134" t="s">
        <v>458</v>
      </c>
      <c r="E85" s="134">
        <v>9</v>
      </c>
    </row>
    <row r="86" spans="1:5">
      <c r="A86" s="1024"/>
      <c r="B86" s="1024"/>
      <c r="C86" s="134">
        <v>287</v>
      </c>
      <c r="D86" s="134" t="s">
        <v>383</v>
      </c>
      <c r="E86" s="134">
        <v>9</v>
      </c>
    </row>
    <row r="87" spans="1:5">
      <c r="A87" s="1024"/>
      <c r="B87" s="1024"/>
      <c r="C87" s="134">
        <v>367</v>
      </c>
      <c r="D87" s="134" t="s">
        <v>409</v>
      </c>
      <c r="E87" s="134">
        <v>8</v>
      </c>
    </row>
    <row r="88" spans="1:5">
      <c r="A88" s="1024"/>
      <c r="B88" s="1024"/>
      <c r="C88" s="134">
        <v>139</v>
      </c>
      <c r="D88" s="134" t="s">
        <v>372</v>
      </c>
      <c r="E88" s="134">
        <v>8</v>
      </c>
    </row>
    <row r="89" spans="1:5">
      <c r="A89" s="1024"/>
      <c r="B89" s="1024"/>
      <c r="C89" s="134">
        <v>131</v>
      </c>
      <c r="D89" s="134" t="s">
        <v>392</v>
      </c>
      <c r="E89" s="134">
        <v>8</v>
      </c>
    </row>
    <row r="90" spans="1:5">
      <c r="A90" s="1024"/>
      <c r="B90" s="1024"/>
      <c r="C90" s="134">
        <v>349</v>
      </c>
      <c r="D90" s="134" t="s">
        <v>378</v>
      </c>
      <c r="E90" s="134">
        <v>7</v>
      </c>
    </row>
    <row r="91" spans="1:5">
      <c r="A91" s="1024"/>
      <c r="B91" s="1024"/>
      <c r="C91" s="134">
        <v>335</v>
      </c>
      <c r="D91" s="134" t="s">
        <v>413</v>
      </c>
      <c r="E91" s="134">
        <v>7</v>
      </c>
    </row>
    <row r="92" spans="1:5">
      <c r="A92" s="1024"/>
      <c r="B92" s="1024"/>
      <c r="C92" s="134">
        <v>326</v>
      </c>
      <c r="D92" s="134" t="s">
        <v>430</v>
      </c>
      <c r="E92" s="134">
        <v>7</v>
      </c>
    </row>
    <row r="93" spans="1:5">
      <c r="A93" s="1024"/>
      <c r="B93" s="1024"/>
      <c r="C93" s="134">
        <v>231</v>
      </c>
      <c r="D93" s="134" t="s">
        <v>427</v>
      </c>
      <c r="E93" s="134">
        <v>7</v>
      </c>
    </row>
    <row r="94" spans="1:5">
      <c r="A94" s="1024"/>
      <c r="B94" s="1024"/>
      <c r="C94" s="134">
        <v>126</v>
      </c>
      <c r="D94" s="134" t="s">
        <v>398</v>
      </c>
      <c r="E94" s="134">
        <v>7</v>
      </c>
    </row>
    <row r="95" spans="1:5">
      <c r="A95" s="1024"/>
      <c r="B95" s="1024"/>
      <c r="C95" s="134">
        <v>449</v>
      </c>
      <c r="D95" s="134" t="s">
        <v>446</v>
      </c>
      <c r="E95" s="134">
        <v>6</v>
      </c>
    </row>
    <row r="96" spans="1:5">
      <c r="A96" s="1024"/>
      <c r="B96" s="1024"/>
      <c r="C96" s="134">
        <v>334</v>
      </c>
      <c r="D96" s="134" t="s">
        <v>435</v>
      </c>
      <c r="E96" s="134">
        <v>6</v>
      </c>
    </row>
    <row r="97" spans="1:5">
      <c r="A97" s="1024"/>
      <c r="B97" s="1024"/>
      <c r="C97" s="134">
        <v>245</v>
      </c>
      <c r="D97" s="134" t="s">
        <v>425</v>
      </c>
      <c r="E97" s="134">
        <v>6</v>
      </c>
    </row>
    <row r="98" spans="1:5">
      <c r="A98" s="1024"/>
      <c r="B98" s="1024"/>
      <c r="C98" s="134">
        <v>223</v>
      </c>
      <c r="D98" s="134" t="s">
        <v>416</v>
      </c>
      <c r="E98" s="134">
        <v>6</v>
      </c>
    </row>
    <row r="99" spans="1:5">
      <c r="A99" s="1024"/>
      <c r="B99" s="1024"/>
      <c r="C99" s="134">
        <v>149</v>
      </c>
      <c r="D99" s="134" t="s">
        <v>405</v>
      </c>
      <c r="E99" s="134">
        <v>6</v>
      </c>
    </row>
    <row r="100" spans="1:5">
      <c r="A100" s="1024"/>
      <c r="B100" s="1024"/>
      <c r="C100" s="134">
        <v>143</v>
      </c>
      <c r="D100" s="134" t="s">
        <v>357</v>
      </c>
      <c r="E100" s="134">
        <v>6</v>
      </c>
    </row>
    <row r="101" spans="1:5">
      <c r="A101" s="1024"/>
      <c r="B101" s="1024"/>
      <c r="C101" s="134">
        <v>140</v>
      </c>
      <c r="D101" s="134" t="s">
        <v>399</v>
      </c>
      <c r="E101" s="134">
        <v>6</v>
      </c>
    </row>
    <row r="102" spans="1:5">
      <c r="A102" s="1024"/>
      <c r="B102" s="1024"/>
      <c r="C102" s="134">
        <v>467</v>
      </c>
      <c r="D102" s="134" t="s">
        <v>355</v>
      </c>
      <c r="E102" s="134">
        <v>5</v>
      </c>
    </row>
    <row r="103" spans="1:5">
      <c r="A103" s="1024"/>
      <c r="B103" s="1024"/>
      <c r="C103" s="134">
        <v>437</v>
      </c>
      <c r="D103" s="134" t="s">
        <v>381</v>
      </c>
      <c r="E103" s="134">
        <v>4</v>
      </c>
    </row>
    <row r="104" spans="1:5">
      <c r="A104" s="1024"/>
      <c r="B104" s="1024"/>
      <c r="C104" s="134">
        <v>365</v>
      </c>
      <c r="D104" s="134" t="s">
        <v>477</v>
      </c>
      <c r="E104" s="134">
        <v>4</v>
      </c>
    </row>
    <row r="105" spans="1:5">
      <c r="A105" s="1024"/>
      <c r="B105" s="1024"/>
      <c r="C105" s="134">
        <v>345</v>
      </c>
      <c r="D105" s="134" t="s">
        <v>440</v>
      </c>
      <c r="E105" s="134">
        <v>4</v>
      </c>
    </row>
    <row r="106" spans="1:5">
      <c r="A106" s="1024"/>
      <c r="B106" s="1024"/>
      <c r="C106" s="134">
        <v>536</v>
      </c>
      <c r="D106" s="134" t="s">
        <v>415</v>
      </c>
      <c r="E106" s="134">
        <v>3</v>
      </c>
    </row>
    <row r="107" spans="1:5">
      <c r="A107" s="1024"/>
      <c r="B107" s="1024"/>
      <c r="C107" s="134">
        <v>458</v>
      </c>
      <c r="D107" s="134" t="s">
        <v>419</v>
      </c>
      <c r="E107" s="134">
        <v>3</v>
      </c>
    </row>
    <row r="108" spans="1:5">
      <c r="A108" s="1024"/>
      <c r="B108" s="1024"/>
      <c r="C108" s="134">
        <v>421</v>
      </c>
      <c r="D108" s="134" t="s">
        <v>421</v>
      </c>
      <c r="E108" s="134">
        <v>3</v>
      </c>
    </row>
    <row r="109" spans="1:5">
      <c r="A109" s="1024"/>
      <c r="B109" s="1024"/>
      <c r="C109" s="134">
        <v>346</v>
      </c>
      <c r="D109" s="134" t="s">
        <v>469</v>
      </c>
      <c r="E109" s="134">
        <v>3</v>
      </c>
    </row>
    <row r="110" spans="1:5">
      <c r="A110" s="1024"/>
      <c r="B110" s="1024"/>
      <c r="C110" s="134">
        <v>269</v>
      </c>
      <c r="D110" s="134" t="s">
        <v>431</v>
      </c>
      <c r="E110" s="134">
        <v>3</v>
      </c>
    </row>
    <row r="111" spans="1:5">
      <c r="A111" s="1024"/>
      <c r="B111" s="1024"/>
      <c r="C111" s="134">
        <v>267</v>
      </c>
      <c r="D111" s="134" t="s">
        <v>467</v>
      </c>
      <c r="E111" s="134">
        <v>3</v>
      </c>
    </row>
    <row r="112" spans="1:5">
      <c r="A112" s="1024"/>
      <c r="B112" s="1024"/>
      <c r="C112" s="134">
        <v>258</v>
      </c>
      <c r="D112" s="134" t="s">
        <v>438</v>
      </c>
      <c r="E112" s="134">
        <v>3</v>
      </c>
    </row>
    <row r="113" spans="1:5">
      <c r="A113" s="1024"/>
      <c r="B113" s="1024"/>
      <c r="C113" s="134">
        <v>237</v>
      </c>
      <c r="D113" s="134" t="s">
        <v>417</v>
      </c>
      <c r="E113" s="134">
        <v>3</v>
      </c>
    </row>
    <row r="114" spans="1:5">
      <c r="A114" s="1024"/>
      <c r="B114" s="1024"/>
      <c r="C114" s="134">
        <v>233</v>
      </c>
      <c r="D114" s="134" t="s">
        <v>441</v>
      </c>
      <c r="E114" s="134">
        <v>3</v>
      </c>
    </row>
    <row r="115" spans="1:5">
      <c r="A115" s="1024"/>
      <c r="B115" s="1024"/>
      <c r="C115" s="134">
        <v>181</v>
      </c>
      <c r="D115" s="134" t="s">
        <v>424</v>
      </c>
      <c r="E115" s="134">
        <v>3</v>
      </c>
    </row>
    <row r="116" spans="1:5">
      <c r="A116" s="1024"/>
      <c r="B116" s="1024"/>
      <c r="C116" s="134">
        <v>997</v>
      </c>
      <c r="D116" s="134" t="s">
        <v>410</v>
      </c>
      <c r="E116" s="134">
        <v>2</v>
      </c>
    </row>
    <row r="117" spans="1:5">
      <c r="A117" s="1024"/>
      <c r="B117" s="1024"/>
      <c r="C117" s="134">
        <v>474</v>
      </c>
      <c r="D117" s="134" t="s">
        <v>452</v>
      </c>
      <c r="E117" s="134">
        <v>2</v>
      </c>
    </row>
    <row r="118" spans="1:5">
      <c r="A118" s="1024"/>
      <c r="B118" s="1024"/>
      <c r="C118" s="134">
        <v>337</v>
      </c>
      <c r="D118" s="134" t="s">
        <v>449</v>
      </c>
      <c r="E118" s="134">
        <v>2</v>
      </c>
    </row>
    <row r="119" spans="1:5">
      <c r="A119" s="1024"/>
      <c r="B119" s="1024"/>
      <c r="C119" s="134">
        <v>286</v>
      </c>
      <c r="D119" s="134" t="s">
        <v>429</v>
      </c>
      <c r="E119" s="134">
        <v>2</v>
      </c>
    </row>
    <row r="120" spans="1:5">
      <c r="A120" s="1024"/>
      <c r="B120" s="1024"/>
      <c r="C120" s="134">
        <v>276</v>
      </c>
      <c r="D120" s="134" t="s">
        <v>444</v>
      </c>
      <c r="E120" s="134">
        <v>2</v>
      </c>
    </row>
    <row r="121" spans="1:5">
      <c r="A121" s="1024"/>
      <c r="B121" s="1024"/>
      <c r="C121" s="134">
        <v>272</v>
      </c>
      <c r="D121" s="134" t="s">
        <v>433</v>
      </c>
      <c r="E121" s="134">
        <v>2</v>
      </c>
    </row>
    <row r="122" spans="1:5">
      <c r="A122" s="1024"/>
      <c r="B122" s="1024"/>
      <c r="C122" s="134">
        <v>259</v>
      </c>
      <c r="D122" s="134" t="s">
        <v>482</v>
      </c>
      <c r="E122" s="134">
        <v>2</v>
      </c>
    </row>
    <row r="123" spans="1:5">
      <c r="A123" s="1024"/>
      <c r="B123" s="1024"/>
      <c r="C123" s="134">
        <v>251</v>
      </c>
      <c r="D123" s="134" t="s">
        <v>442</v>
      </c>
      <c r="E123" s="134">
        <v>2</v>
      </c>
    </row>
    <row r="124" spans="1:5">
      <c r="A124" s="1024"/>
      <c r="B124" s="1024"/>
      <c r="C124" s="134">
        <v>246</v>
      </c>
      <c r="D124" s="134" t="s">
        <v>428</v>
      </c>
      <c r="E124" s="134">
        <v>2</v>
      </c>
    </row>
    <row r="125" spans="1:5">
      <c r="A125" s="1024"/>
      <c r="B125" s="1024"/>
      <c r="C125" s="134">
        <v>543</v>
      </c>
      <c r="D125" s="134" t="s">
        <v>486</v>
      </c>
      <c r="E125" s="134">
        <v>1</v>
      </c>
    </row>
    <row r="126" spans="1:5">
      <c r="A126" s="1024"/>
      <c r="B126" s="1024"/>
      <c r="C126" s="134">
        <v>465</v>
      </c>
      <c r="D126" s="134" t="s">
        <v>395</v>
      </c>
      <c r="E126" s="134">
        <v>1</v>
      </c>
    </row>
    <row r="127" spans="1:5">
      <c r="A127" s="1024"/>
      <c r="B127" s="1024"/>
      <c r="C127" s="134">
        <v>457</v>
      </c>
      <c r="D127" s="134" t="s">
        <v>404</v>
      </c>
      <c r="E127" s="134">
        <v>1</v>
      </c>
    </row>
    <row r="128" spans="1:5">
      <c r="A128" s="1024"/>
      <c r="B128" s="1024"/>
      <c r="C128" s="134">
        <v>422</v>
      </c>
      <c r="D128" s="134" t="s">
        <v>418</v>
      </c>
      <c r="E128" s="134">
        <v>1</v>
      </c>
    </row>
    <row r="129" spans="1:5">
      <c r="A129" s="1024"/>
      <c r="B129" s="1024"/>
      <c r="C129" s="134">
        <v>355</v>
      </c>
      <c r="D129" s="134" t="s">
        <v>454</v>
      </c>
      <c r="E129" s="134">
        <v>1</v>
      </c>
    </row>
    <row r="130" spans="1:5">
      <c r="A130" s="1024"/>
      <c r="B130" s="1024"/>
      <c r="C130" s="134">
        <v>347</v>
      </c>
      <c r="D130" s="134" t="s">
        <v>470</v>
      </c>
      <c r="E130" s="134">
        <v>1</v>
      </c>
    </row>
    <row r="131" spans="1:5">
      <c r="A131" s="1024"/>
      <c r="B131" s="1024"/>
      <c r="C131" s="134">
        <v>291</v>
      </c>
      <c r="D131" s="134" t="s">
        <v>445</v>
      </c>
      <c r="E131" s="134">
        <v>1</v>
      </c>
    </row>
    <row r="132" spans="1:5">
      <c r="A132" s="1024"/>
      <c r="B132" s="1024"/>
      <c r="C132" s="134">
        <v>282</v>
      </c>
      <c r="D132" s="134" t="s">
        <v>434</v>
      </c>
      <c r="E132" s="134">
        <v>1</v>
      </c>
    </row>
    <row r="133" spans="1:5">
      <c r="A133" s="1024"/>
      <c r="B133" s="1024"/>
      <c r="C133" s="134">
        <v>273</v>
      </c>
      <c r="D133" s="134" t="s">
        <v>443</v>
      </c>
      <c r="E133" s="134">
        <v>1</v>
      </c>
    </row>
    <row r="134" spans="1:5">
      <c r="A134" s="1024"/>
      <c r="B134" s="1024"/>
      <c r="C134" s="134">
        <v>265</v>
      </c>
      <c r="D134" s="134" t="s">
        <v>462</v>
      </c>
      <c r="E134" s="134">
        <v>1</v>
      </c>
    </row>
    <row r="135" spans="1:5">
      <c r="A135" s="1024"/>
      <c r="B135" s="1024"/>
      <c r="C135" s="134">
        <v>255</v>
      </c>
      <c r="D135" s="134" t="s">
        <v>457</v>
      </c>
      <c r="E135" s="134">
        <v>1</v>
      </c>
    </row>
    <row r="136" spans="1:5">
      <c r="A136" s="1024"/>
      <c r="B136" s="1024"/>
      <c r="C136" s="134">
        <v>254</v>
      </c>
      <c r="D136" s="134" t="s">
        <v>461</v>
      </c>
      <c r="E136" s="134">
        <v>1</v>
      </c>
    </row>
    <row r="137" spans="1:5">
      <c r="A137" s="1024"/>
      <c r="B137" s="1024"/>
      <c r="C137" s="134">
        <v>253</v>
      </c>
      <c r="D137" s="134" t="s">
        <v>453</v>
      </c>
      <c r="E137" s="134">
        <v>1</v>
      </c>
    </row>
    <row r="138" spans="1:5">
      <c r="A138" s="1024"/>
      <c r="B138" s="1024"/>
      <c r="C138" s="134">
        <v>247</v>
      </c>
      <c r="D138" s="134" t="s">
        <v>466</v>
      </c>
      <c r="E138" s="134">
        <v>1</v>
      </c>
    </row>
    <row r="139" spans="1:5">
      <c r="A139" s="1024"/>
      <c r="B139" s="1024"/>
      <c r="C139" s="134">
        <v>239</v>
      </c>
      <c r="D139" s="134" t="s">
        <v>481</v>
      </c>
      <c r="E139" s="134">
        <v>1</v>
      </c>
    </row>
    <row r="140" spans="1:5">
      <c r="A140" s="1024"/>
      <c r="B140" s="1024"/>
      <c r="C140" s="134">
        <v>145</v>
      </c>
      <c r="D140" s="134" t="s">
        <v>496</v>
      </c>
      <c r="E140" s="134">
        <v>1</v>
      </c>
    </row>
    <row r="141" spans="1:5">
      <c r="A141" s="1024"/>
      <c r="B141" s="1024"/>
      <c r="C141" s="134">
        <v>141</v>
      </c>
      <c r="D141" s="134" t="s">
        <v>473</v>
      </c>
      <c r="E141" s="134">
        <v>1</v>
      </c>
    </row>
    <row r="142" spans="1:5">
      <c r="A142" s="1024"/>
      <c r="B142" s="1024"/>
      <c r="C142" s="134">
        <v>136</v>
      </c>
      <c r="D142" s="134" t="s">
        <v>439</v>
      </c>
      <c r="E142" s="134">
        <v>1</v>
      </c>
    </row>
    <row r="143" spans="1:5">
      <c r="A143" s="1024"/>
      <c r="B143" s="1024"/>
      <c r="C143" s="134">
        <v>121</v>
      </c>
      <c r="D143" s="134" t="s">
        <v>359</v>
      </c>
      <c r="E143" s="134">
        <v>54</v>
      </c>
    </row>
    <row r="144" spans="1:5">
      <c r="A144" s="134"/>
      <c r="B144" s="134"/>
      <c r="C144" s="134"/>
      <c r="D144" s="134"/>
      <c r="E144" s="134"/>
    </row>
    <row r="145" spans="1:5">
      <c r="A145" s="134"/>
      <c r="B145" s="134"/>
      <c r="C145" s="134"/>
      <c r="D145" s="134"/>
      <c r="E145" s="134"/>
    </row>
    <row r="146" spans="1:5">
      <c r="A146" s="1024">
        <v>121</v>
      </c>
      <c r="B146" s="1024" t="s">
        <v>359</v>
      </c>
      <c r="C146" s="134"/>
      <c r="D146" s="134" t="s">
        <v>468</v>
      </c>
      <c r="E146" s="134">
        <v>200</v>
      </c>
    </row>
    <row r="147" spans="1:5">
      <c r="A147" s="1024"/>
      <c r="B147" s="1024"/>
      <c r="C147" s="134">
        <v>134</v>
      </c>
      <c r="D147" s="134" t="s">
        <v>351</v>
      </c>
      <c r="E147" s="134">
        <v>3</v>
      </c>
    </row>
    <row r="148" spans="1:5">
      <c r="A148" s="1024">
        <v>122</v>
      </c>
      <c r="B148" s="1024" t="s">
        <v>329</v>
      </c>
      <c r="C148" s="134"/>
      <c r="D148" s="134" t="s">
        <v>468</v>
      </c>
      <c r="E148" s="134">
        <v>553</v>
      </c>
    </row>
    <row r="149" spans="1:5">
      <c r="A149" s="1024"/>
      <c r="B149" s="1024"/>
      <c r="C149" s="134">
        <v>128</v>
      </c>
      <c r="D149" s="134" t="s">
        <v>390</v>
      </c>
      <c r="E149" s="134">
        <v>1</v>
      </c>
    </row>
    <row r="150" spans="1:5">
      <c r="A150" s="1024"/>
      <c r="B150" s="1024"/>
      <c r="C150" s="134">
        <v>130</v>
      </c>
      <c r="D150" s="134" t="s">
        <v>330</v>
      </c>
      <c r="E150" s="134">
        <v>5</v>
      </c>
    </row>
    <row r="151" spans="1:5">
      <c r="A151" s="1024"/>
      <c r="B151" s="1024"/>
      <c r="C151" s="134">
        <v>132</v>
      </c>
      <c r="D151" s="134" t="s">
        <v>317</v>
      </c>
      <c r="E151" s="134">
        <v>2</v>
      </c>
    </row>
    <row r="152" spans="1:5">
      <c r="A152" s="1024"/>
      <c r="B152" s="1024"/>
      <c r="C152" s="134">
        <v>137</v>
      </c>
      <c r="D152" s="134" t="s">
        <v>320</v>
      </c>
      <c r="E152" s="134">
        <v>3</v>
      </c>
    </row>
    <row r="153" spans="1:5">
      <c r="A153" s="1024"/>
      <c r="B153" s="1024"/>
      <c r="C153" s="134">
        <v>153</v>
      </c>
      <c r="D153" s="134" t="s">
        <v>328</v>
      </c>
      <c r="E153" s="134">
        <v>1</v>
      </c>
    </row>
    <row r="154" spans="1:5">
      <c r="A154" s="1024">
        <v>124</v>
      </c>
      <c r="B154" s="1024" t="s">
        <v>391</v>
      </c>
      <c r="C154" s="134"/>
      <c r="D154" s="134" t="s">
        <v>468</v>
      </c>
      <c r="E154" s="134">
        <v>69</v>
      </c>
    </row>
    <row r="155" spans="1:5">
      <c r="A155" s="1024"/>
      <c r="B155" s="1024"/>
      <c r="C155" s="134">
        <v>129</v>
      </c>
      <c r="D155" s="134" t="s">
        <v>323</v>
      </c>
      <c r="E155" s="134">
        <v>1</v>
      </c>
    </row>
    <row r="156" spans="1:5">
      <c r="A156" s="1024"/>
      <c r="B156" s="1024"/>
      <c r="C156" s="134">
        <v>137</v>
      </c>
      <c r="D156" s="134" t="s">
        <v>320</v>
      </c>
      <c r="E156" s="134">
        <v>2</v>
      </c>
    </row>
    <row r="157" spans="1:5">
      <c r="A157" s="1024"/>
      <c r="B157" s="1024"/>
      <c r="C157" s="134">
        <v>148</v>
      </c>
      <c r="D157" s="134" t="s">
        <v>362</v>
      </c>
      <c r="E157" s="134">
        <v>1</v>
      </c>
    </row>
    <row r="158" spans="1:5">
      <c r="A158" s="1024">
        <v>125</v>
      </c>
      <c r="B158" s="1024" t="s">
        <v>346</v>
      </c>
      <c r="C158" s="134"/>
      <c r="D158" s="134" t="s">
        <v>468</v>
      </c>
      <c r="E158" s="134">
        <v>526</v>
      </c>
    </row>
    <row r="159" spans="1:5">
      <c r="A159" s="1024"/>
      <c r="B159" s="1024"/>
      <c r="C159" s="134">
        <v>134</v>
      </c>
      <c r="D159" s="134" t="s">
        <v>351</v>
      </c>
      <c r="E159" s="134">
        <v>1</v>
      </c>
    </row>
    <row r="160" spans="1:5">
      <c r="A160" s="1024"/>
      <c r="B160" s="1024"/>
      <c r="C160" s="134">
        <v>144</v>
      </c>
      <c r="D160" s="134" t="s">
        <v>361</v>
      </c>
      <c r="E160" s="134">
        <v>1</v>
      </c>
    </row>
    <row r="161" spans="1:5">
      <c r="A161" s="1024"/>
      <c r="B161" s="1024"/>
      <c r="C161" s="134">
        <v>161</v>
      </c>
      <c r="D161" s="134" t="s">
        <v>344</v>
      </c>
      <c r="E161" s="134">
        <v>1</v>
      </c>
    </row>
    <row r="162" spans="1:5">
      <c r="A162" s="1024"/>
      <c r="B162" s="1024"/>
      <c r="C162" s="134">
        <v>163</v>
      </c>
      <c r="D162" s="134" t="s">
        <v>318</v>
      </c>
      <c r="E162" s="134">
        <v>1</v>
      </c>
    </row>
    <row r="163" spans="1:5">
      <c r="A163" s="134">
        <v>126</v>
      </c>
      <c r="B163" s="134" t="s">
        <v>398</v>
      </c>
      <c r="C163" s="134"/>
      <c r="D163" s="1024" t="s">
        <v>468</v>
      </c>
      <c r="E163" s="134">
        <v>59</v>
      </c>
    </row>
    <row r="164" spans="1:5">
      <c r="A164" s="134">
        <v>127</v>
      </c>
      <c r="B164" s="134" t="s">
        <v>420</v>
      </c>
      <c r="C164" s="134"/>
      <c r="D164" s="1024"/>
      <c r="E164" s="134">
        <v>26</v>
      </c>
    </row>
    <row r="165" spans="1:5">
      <c r="A165" s="1024">
        <v>128</v>
      </c>
      <c r="B165" s="1024" t="s">
        <v>390</v>
      </c>
      <c r="C165" s="134"/>
      <c r="D165" s="1024"/>
      <c r="E165" s="134">
        <v>72</v>
      </c>
    </row>
    <row r="166" spans="1:5">
      <c r="A166" s="1024"/>
      <c r="B166" s="1024"/>
      <c r="C166" s="134">
        <v>158</v>
      </c>
      <c r="D166" s="134" t="s">
        <v>348</v>
      </c>
      <c r="E166" s="134">
        <v>1</v>
      </c>
    </row>
    <row r="167" spans="1:5">
      <c r="A167" s="1024"/>
      <c r="B167" s="1024"/>
      <c r="C167" s="134">
        <v>332</v>
      </c>
      <c r="D167" s="134" t="s">
        <v>385</v>
      </c>
      <c r="E167" s="134">
        <v>2</v>
      </c>
    </row>
    <row r="168" spans="1:5">
      <c r="A168" s="1024">
        <v>129</v>
      </c>
      <c r="B168" s="1024" t="s">
        <v>323</v>
      </c>
      <c r="C168" s="134"/>
      <c r="D168" s="134" t="s">
        <v>468</v>
      </c>
      <c r="E168" s="118">
        <v>1477</v>
      </c>
    </row>
    <row r="169" spans="1:5">
      <c r="A169" s="1024"/>
      <c r="B169" s="1024"/>
      <c r="C169" s="134">
        <v>132</v>
      </c>
      <c r="D169" s="134" t="s">
        <v>317</v>
      </c>
      <c r="E169" s="134">
        <v>2</v>
      </c>
    </row>
    <row r="170" spans="1:5">
      <c r="A170" s="1024"/>
      <c r="B170" s="1024"/>
      <c r="C170" s="134">
        <v>137</v>
      </c>
      <c r="D170" s="134" t="s">
        <v>320</v>
      </c>
      <c r="E170" s="134">
        <v>6</v>
      </c>
    </row>
    <row r="171" spans="1:5">
      <c r="A171" s="1024"/>
      <c r="B171" s="1024"/>
      <c r="C171" s="134">
        <v>144</v>
      </c>
      <c r="D171" s="134" t="s">
        <v>361</v>
      </c>
      <c r="E171" s="134">
        <v>1</v>
      </c>
    </row>
    <row r="172" spans="1:5">
      <c r="A172" s="1024"/>
      <c r="B172" s="1024"/>
      <c r="C172" s="134">
        <v>148</v>
      </c>
      <c r="D172" s="134" t="s">
        <v>362</v>
      </c>
      <c r="E172" s="134">
        <v>3</v>
      </c>
    </row>
    <row r="173" spans="1:5">
      <c r="A173" s="1024"/>
      <c r="B173" s="1024"/>
      <c r="C173" s="134">
        <v>151</v>
      </c>
      <c r="D173" s="134" t="s">
        <v>347</v>
      </c>
      <c r="E173" s="134">
        <v>2</v>
      </c>
    </row>
    <row r="174" spans="1:5">
      <c r="A174" s="1024"/>
      <c r="B174" s="1024"/>
      <c r="C174" s="134">
        <v>152</v>
      </c>
      <c r="D174" s="134" t="s">
        <v>325</v>
      </c>
      <c r="E174" s="134">
        <v>1</v>
      </c>
    </row>
    <row r="175" spans="1:5">
      <c r="A175" s="1024"/>
      <c r="B175" s="1024"/>
      <c r="C175" s="134">
        <v>158</v>
      </c>
      <c r="D175" s="134" t="s">
        <v>348</v>
      </c>
      <c r="E175" s="134">
        <v>5</v>
      </c>
    </row>
    <row r="176" spans="1:5">
      <c r="A176" s="1024"/>
      <c r="B176" s="1024"/>
      <c r="C176" s="134">
        <v>161</v>
      </c>
      <c r="D176" s="134" t="s">
        <v>344</v>
      </c>
      <c r="E176" s="134">
        <v>4</v>
      </c>
    </row>
    <row r="177" spans="1:5">
      <c r="A177" s="1024"/>
      <c r="B177" s="1024"/>
      <c r="C177" s="134">
        <v>165</v>
      </c>
      <c r="D177" s="134" t="s">
        <v>353</v>
      </c>
      <c r="E177" s="134">
        <v>1</v>
      </c>
    </row>
    <row r="178" spans="1:5">
      <c r="A178" s="1024"/>
      <c r="B178" s="1024"/>
      <c r="C178" s="134">
        <v>166</v>
      </c>
      <c r="D178" s="134" t="s">
        <v>331</v>
      </c>
      <c r="E178" s="134">
        <v>1</v>
      </c>
    </row>
    <row r="179" spans="1:5">
      <c r="A179" s="1024"/>
      <c r="B179" s="1024"/>
      <c r="C179" s="134">
        <v>168</v>
      </c>
      <c r="D179" s="134" t="s">
        <v>349</v>
      </c>
      <c r="E179" s="134">
        <v>2</v>
      </c>
    </row>
    <row r="180" spans="1:5">
      <c r="A180" s="1024"/>
      <c r="B180" s="1024"/>
      <c r="C180" s="134">
        <v>221</v>
      </c>
      <c r="D180" s="134" t="s">
        <v>363</v>
      </c>
      <c r="E180" s="134">
        <v>5</v>
      </c>
    </row>
    <row r="181" spans="1:5">
      <c r="A181" s="1024"/>
      <c r="B181" s="1024"/>
      <c r="C181" s="134">
        <v>229</v>
      </c>
      <c r="D181" s="134" t="s">
        <v>426</v>
      </c>
      <c r="E181" s="134">
        <v>2</v>
      </c>
    </row>
    <row r="182" spans="1:5">
      <c r="A182" s="1024"/>
      <c r="B182" s="1024"/>
      <c r="C182" s="134">
        <v>232</v>
      </c>
      <c r="D182" s="134" t="s">
        <v>336</v>
      </c>
      <c r="E182" s="134">
        <v>1</v>
      </c>
    </row>
    <row r="183" spans="1:5">
      <c r="A183" s="1024"/>
      <c r="B183" s="1024"/>
      <c r="C183" s="134">
        <v>251</v>
      </c>
      <c r="D183" s="134" t="s">
        <v>442</v>
      </c>
      <c r="E183" s="134">
        <v>2</v>
      </c>
    </row>
    <row r="184" spans="1:5">
      <c r="A184" s="1024"/>
      <c r="B184" s="1024"/>
      <c r="C184" s="134">
        <v>252</v>
      </c>
      <c r="D184" s="134" t="s">
        <v>358</v>
      </c>
      <c r="E184" s="134">
        <v>1</v>
      </c>
    </row>
    <row r="185" spans="1:5">
      <c r="A185" s="1024"/>
      <c r="B185" s="1024"/>
      <c r="C185" s="134">
        <v>258</v>
      </c>
      <c r="D185" s="134" t="s">
        <v>438</v>
      </c>
      <c r="E185" s="134">
        <v>2</v>
      </c>
    </row>
    <row r="186" spans="1:5">
      <c r="A186" s="1024"/>
      <c r="B186" s="1024"/>
      <c r="C186" s="134">
        <v>262</v>
      </c>
      <c r="D186" s="134" t="s">
        <v>379</v>
      </c>
      <c r="E186" s="134">
        <v>1</v>
      </c>
    </row>
    <row r="187" spans="1:5">
      <c r="A187" s="1024"/>
      <c r="B187" s="1024"/>
      <c r="C187" s="134">
        <v>267</v>
      </c>
      <c r="D187" s="134" t="s">
        <v>467</v>
      </c>
      <c r="E187" s="134">
        <v>1</v>
      </c>
    </row>
    <row r="188" spans="1:5">
      <c r="A188" s="1024"/>
      <c r="B188" s="1024"/>
      <c r="C188" s="134">
        <v>283</v>
      </c>
      <c r="D188" s="134" t="s">
        <v>377</v>
      </c>
      <c r="E188" s="134">
        <v>3</v>
      </c>
    </row>
    <row r="189" spans="1:5">
      <c r="A189" s="1024"/>
      <c r="B189" s="1024"/>
      <c r="C189" s="134">
        <v>327</v>
      </c>
      <c r="D189" s="134" t="s">
        <v>354</v>
      </c>
      <c r="E189" s="134">
        <v>1</v>
      </c>
    </row>
    <row r="190" spans="1:5">
      <c r="A190" s="1024"/>
      <c r="B190" s="1024"/>
      <c r="C190" s="134">
        <v>348</v>
      </c>
      <c r="D190" s="134" t="s">
        <v>367</v>
      </c>
      <c r="E190" s="134">
        <v>2</v>
      </c>
    </row>
    <row r="191" spans="1:5">
      <c r="A191" s="1024"/>
      <c r="B191" s="1024"/>
      <c r="C191" s="134">
        <v>353</v>
      </c>
      <c r="D191" s="134" t="s">
        <v>373</v>
      </c>
      <c r="E191" s="134">
        <v>1</v>
      </c>
    </row>
    <row r="192" spans="1:5">
      <c r="A192" s="1024"/>
      <c r="B192" s="1024"/>
      <c r="C192" s="134">
        <v>368</v>
      </c>
      <c r="D192" s="134" t="s">
        <v>345</v>
      </c>
      <c r="E192" s="134">
        <v>1</v>
      </c>
    </row>
    <row r="193" spans="1:5">
      <c r="A193" s="1024"/>
      <c r="B193" s="1024"/>
      <c r="C193" s="134">
        <v>432</v>
      </c>
      <c r="D193" s="134" t="s">
        <v>365</v>
      </c>
      <c r="E193" s="134">
        <v>1</v>
      </c>
    </row>
    <row r="194" spans="1:5">
      <c r="A194" s="1024"/>
      <c r="B194" s="1024"/>
      <c r="C194" s="134">
        <v>438</v>
      </c>
      <c r="D194" s="134" t="s">
        <v>326</v>
      </c>
      <c r="E194" s="134">
        <v>3</v>
      </c>
    </row>
    <row r="195" spans="1:5">
      <c r="A195" s="1024"/>
      <c r="B195" s="1024"/>
      <c r="C195" s="134">
        <v>441</v>
      </c>
      <c r="D195" s="134" t="s">
        <v>374</v>
      </c>
      <c r="E195" s="134">
        <v>1</v>
      </c>
    </row>
    <row r="196" spans="1:5">
      <c r="A196" s="1024"/>
      <c r="B196" s="1024"/>
      <c r="C196" s="134">
        <v>451</v>
      </c>
      <c r="D196" s="134" t="s">
        <v>324</v>
      </c>
      <c r="E196" s="134">
        <v>7</v>
      </c>
    </row>
    <row r="197" spans="1:5">
      <c r="A197" s="1024"/>
      <c r="B197" s="1024"/>
      <c r="C197" s="134">
        <v>465</v>
      </c>
      <c r="D197" s="134" t="s">
        <v>395</v>
      </c>
      <c r="E197" s="134">
        <v>1</v>
      </c>
    </row>
    <row r="198" spans="1:5">
      <c r="A198" s="1024">
        <v>130</v>
      </c>
      <c r="B198" s="1024" t="s">
        <v>330</v>
      </c>
      <c r="C198" s="134"/>
      <c r="D198" s="134" t="s">
        <v>468</v>
      </c>
      <c r="E198" s="118">
        <v>1001</v>
      </c>
    </row>
    <row r="199" spans="1:5">
      <c r="A199" s="1024"/>
      <c r="B199" s="1024"/>
      <c r="C199" s="134">
        <v>137</v>
      </c>
      <c r="D199" s="134" t="s">
        <v>320</v>
      </c>
      <c r="E199" s="134">
        <v>2</v>
      </c>
    </row>
    <row r="200" spans="1:5">
      <c r="A200" s="1024"/>
      <c r="B200" s="1024"/>
      <c r="C200" s="134">
        <v>164</v>
      </c>
      <c r="D200" s="134" t="s">
        <v>370</v>
      </c>
      <c r="E200" s="134">
        <v>1</v>
      </c>
    </row>
    <row r="201" spans="1:5">
      <c r="A201" s="1024"/>
      <c r="B201" s="1024"/>
      <c r="C201" s="134">
        <v>170</v>
      </c>
      <c r="D201" s="134" t="s">
        <v>322</v>
      </c>
      <c r="E201" s="134">
        <v>1</v>
      </c>
    </row>
    <row r="202" spans="1:5">
      <c r="A202" s="1024">
        <v>131</v>
      </c>
      <c r="B202" s="1024" t="s">
        <v>392</v>
      </c>
      <c r="C202" s="134"/>
      <c r="D202" s="134" t="s">
        <v>468</v>
      </c>
      <c r="E202" s="134">
        <v>71</v>
      </c>
    </row>
    <row r="203" spans="1:5">
      <c r="A203" s="1024"/>
      <c r="B203" s="1024"/>
      <c r="C203" s="134">
        <v>135</v>
      </c>
      <c r="D203" s="134" t="s">
        <v>393</v>
      </c>
      <c r="E203" s="134">
        <v>1</v>
      </c>
    </row>
    <row r="204" spans="1:5">
      <c r="A204" s="1024"/>
      <c r="B204" s="1024"/>
      <c r="C204" s="134">
        <v>158</v>
      </c>
      <c r="D204" s="134" t="s">
        <v>348</v>
      </c>
      <c r="E204" s="134">
        <v>1</v>
      </c>
    </row>
    <row r="205" spans="1:5">
      <c r="A205" s="1024">
        <v>132</v>
      </c>
      <c r="B205" s="1024" t="s">
        <v>317</v>
      </c>
      <c r="C205" s="134"/>
      <c r="D205" s="134" t="s">
        <v>468</v>
      </c>
      <c r="E205" s="118">
        <v>1420</v>
      </c>
    </row>
    <row r="206" spans="1:5">
      <c r="A206" s="1024"/>
      <c r="B206" s="1024"/>
      <c r="C206" s="134">
        <v>137</v>
      </c>
      <c r="D206" s="134" t="s">
        <v>320</v>
      </c>
      <c r="E206" s="134">
        <v>8</v>
      </c>
    </row>
    <row r="207" spans="1:5">
      <c r="A207" s="1024"/>
      <c r="B207" s="1024"/>
      <c r="C207" s="134">
        <v>164</v>
      </c>
      <c r="D207" s="134" t="s">
        <v>370</v>
      </c>
      <c r="E207" s="134">
        <v>1</v>
      </c>
    </row>
    <row r="208" spans="1:5">
      <c r="A208" s="1024">
        <v>133</v>
      </c>
      <c r="B208" s="1024" t="s">
        <v>332</v>
      </c>
      <c r="C208" s="134"/>
      <c r="D208" s="134" t="s">
        <v>468</v>
      </c>
      <c r="E208" s="134">
        <v>160</v>
      </c>
    </row>
    <row r="209" spans="1:5">
      <c r="A209" s="1024"/>
      <c r="B209" s="1024"/>
      <c r="C209" s="134">
        <v>137</v>
      </c>
      <c r="D209" s="134" t="s">
        <v>320</v>
      </c>
      <c r="E209" s="134">
        <v>1</v>
      </c>
    </row>
    <row r="210" spans="1:5">
      <c r="A210" s="1024">
        <v>134</v>
      </c>
      <c r="B210" s="1024" t="s">
        <v>351</v>
      </c>
      <c r="C210" s="134"/>
      <c r="D210" s="134" t="s">
        <v>468</v>
      </c>
      <c r="E210" s="134">
        <v>337</v>
      </c>
    </row>
    <row r="211" spans="1:5">
      <c r="A211" s="1024"/>
      <c r="B211" s="1024"/>
      <c r="C211" s="134">
        <v>137</v>
      </c>
      <c r="D211" s="134" t="s">
        <v>320</v>
      </c>
      <c r="E211" s="134">
        <v>1</v>
      </c>
    </row>
    <row r="212" spans="1:5">
      <c r="A212" s="1024"/>
      <c r="B212" s="1024"/>
      <c r="C212" s="134">
        <v>151</v>
      </c>
      <c r="D212" s="134" t="s">
        <v>347</v>
      </c>
      <c r="E212" s="134">
        <v>1</v>
      </c>
    </row>
    <row r="213" spans="1:5">
      <c r="A213" s="1024"/>
      <c r="B213" s="1024"/>
      <c r="C213" s="134">
        <v>152</v>
      </c>
      <c r="D213" s="134" t="s">
        <v>325</v>
      </c>
      <c r="E213" s="134">
        <v>1</v>
      </c>
    </row>
    <row r="214" spans="1:5">
      <c r="A214" s="1024"/>
      <c r="B214" s="1024"/>
      <c r="C214" s="134">
        <v>153</v>
      </c>
      <c r="D214" s="134" t="s">
        <v>328</v>
      </c>
      <c r="E214" s="134">
        <v>1</v>
      </c>
    </row>
    <row r="215" spans="1:5">
      <c r="A215" s="1024"/>
      <c r="B215" s="1024"/>
      <c r="C215" s="134">
        <v>158</v>
      </c>
      <c r="D215" s="134" t="s">
        <v>348</v>
      </c>
      <c r="E215" s="134">
        <v>1</v>
      </c>
    </row>
    <row r="216" spans="1:5">
      <c r="A216" s="1024"/>
      <c r="B216" s="1024"/>
      <c r="C216" s="134">
        <v>168</v>
      </c>
      <c r="D216" s="134" t="s">
        <v>349</v>
      </c>
      <c r="E216" s="134">
        <v>1</v>
      </c>
    </row>
    <row r="217" spans="1:5">
      <c r="A217" s="1024">
        <v>135</v>
      </c>
      <c r="B217" s="1024" t="s">
        <v>393</v>
      </c>
      <c r="C217" s="134"/>
      <c r="D217" s="134" t="s">
        <v>468</v>
      </c>
      <c r="E217" s="134">
        <v>68</v>
      </c>
    </row>
    <row r="218" spans="1:5">
      <c r="A218" s="1024"/>
      <c r="B218" s="1024"/>
      <c r="C218" s="134">
        <v>158</v>
      </c>
      <c r="D218" s="134" t="s">
        <v>348</v>
      </c>
      <c r="E218" s="134">
        <v>1</v>
      </c>
    </row>
    <row r="219" spans="1:5">
      <c r="A219" s="1024"/>
      <c r="B219" s="1024"/>
      <c r="C219" s="134">
        <v>168</v>
      </c>
      <c r="D219" s="134" t="s">
        <v>349</v>
      </c>
      <c r="E219" s="134">
        <v>1</v>
      </c>
    </row>
    <row r="220" spans="1:5">
      <c r="A220" s="1024"/>
      <c r="B220" s="1024"/>
      <c r="C220" s="134">
        <v>368</v>
      </c>
      <c r="D220" s="134" t="s">
        <v>345</v>
      </c>
      <c r="E220" s="134">
        <v>2</v>
      </c>
    </row>
    <row r="221" spans="1:5">
      <c r="A221" s="134">
        <v>136</v>
      </c>
      <c r="B221" s="134" t="s">
        <v>439</v>
      </c>
      <c r="C221" s="134"/>
      <c r="D221" s="1024" t="s">
        <v>468</v>
      </c>
      <c r="E221" s="134">
        <v>9</v>
      </c>
    </row>
    <row r="222" spans="1:5">
      <c r="A222" s="1024">
        <v>137</v>
      </c>
      <c r="B222" s="1024" t="s">
        <v>320</v>
      </c>
      <c r="C222" s="134"/>
      <c r="D222" s="1024"/>
      <c r="E222" s="118">
        <v>2824</v>
      </c>
    </row>
    <row r="223" spans="1:5">
      <c r="A223" s="1024"/>
      <c r="B223" s="1024"/>
      <c r="C223" s="134">
        <v>148</v>
      </c>
      <c r="D223" s="134" t="s">
        <v>362</v>
      </c>
      <c r="E223" s="134">
        <v>1</v>
      </c>
    </row>
    <row r="224" spans="1:5">
      <c r="A224" s="1024"/>
      <c r="B224" s="1024"/>
      <c r="C224" s="134">
        <v>151</v>
      </c>
      <c r="D224" s="134" t="s">
        <v>347</v>
      </c>
      <c r="E224" s="134">
        <v>1</v>
      </c>
    </row>
    <row r="225" spans="1:5">
      <c r="A225" s="1024"/>
      <c r="B225" s="1024"/>
      <c r="C225" s="134">
        <v>153</v>
      </c>
      <c r="D225" s="134" t="s">
        <v>328</v>
      </c>
      <c r="E225" s="134">
        <v>3</v>
      </c>
    </row>
    <row r="226" spans="1:5">
      <c r="A226" s="1024"/>
      <c r="B226" s="1024"/>
      <c r="C226" s="134">
        <v>154</v>
      </c>
      <c r="D226" s="134" t="s">
        <v>321</v>
      </c>
      <c r="E226" s="134">
        <v>1</v>
      </c>
    </row>
    <row r="227" spans="1:5">
      <c r="A227" s="1024"/>
      <c r="B227" s="1024"/>
      <c r="C227" s="134">
        <v>155</v>
      </c>
      <c r="D227" s="134" t="s">
        <v>388</v>
      </c>
      <c r="E227" s="134">
        <v>1</v>
      </c>
    </row>
    <row r="228" spans="1:5">
      <c r="A228" s="1024"/>
      <c r="B228" s="1024"/>
      <c r="C228" s="134">
        <v>158</v>
      </c>
      <c r="D228" s="134" t="s">
        <v>348</v>
      </c>
      <c r="E228" s="134">
        <v>9</v>
      </c>
    </row>
    <row r="229" spans="1:5">
      <c r="A229" s="1024"/>
      <c r="B229" s="1024"/>
      <c r="C229" s="134">
        <v>160</v>
      </c>
      <c r="D229" s="134" t="s">
        <v>327</v>
      </c>
      <c r="E229" s="134">
        <v>2</v>
      </c>
    </row>
    <row r="230" spans="1:5">
      <c r="A230" s="1024"/>
      <c r="B230" s="1024"/>
      <c r="C230" s="134">
        <v>161</v>
      </c>
      <c r="D230" s="134" t="s">
        <v>344</v>
      </c>
      <c r="E230" s="134">
        <v>7</v>
      </c>
    </row>
    <row r="231" spans="1:5">
      <c r="A231" s="1024"/>
      <c r="B231" s="1024"/>
      <c r="C231" s="134">
        <v>163</v>
      </c>
      <c r="D231" s="134" t="s">
        <v>318</v>
      </c>
      <c r="E231" s="134">
        <v>2</v>
      </c>
    </row>
    <row r="232" spans="1:5">
      <c r="A232" s="1024"/>
      <c r="B232" s="1024"/>
      <c r="C232" s="134">
        <v>166</v>
      </c>
      <c r="D232" s="134" t="s">
        <v>331</v>
      </c>
      <c r="E232" s="134">
        <v>1</v>
      </c>
    </row>
    <row r="233" spans="1:5">
      <c r="A233" s="1024"/>
      <c r="B233" s="1024"/>
      <c r="C233" s="134">
        <v>168</v>
      </c>
      <c r="D233" s="134" t="s">
        <v>349</v>
      </c>
      <c r="E233" s="134">
        <v>1</v>
      </c>
    </row>
    <row r="234" spans="1:5">
      <c r="A234" s="1024"/>
      <c r="B234" s="1024"/>
      <c r="C234" s="134">
        <v>221</v>
      </c>
      <c r="D234" s="134" t="s">
        <v>363</v>
      </c>
      <c r="E234" s="134">
        <v>3</v>
      </c>
    </row>
    <row r="235" spans="1:5">
      <c r="A235" s="1024"/>
      <c r="B235" s="1024"/>
      <c r="C235" s="134">
        <v>252</v>
      </c>
      <c r="D235" s="134" t="s">
        <v>358</v>
      </c>
      <c r="E235" s="134">
        <v>1</v>
      </c>
    </row>
    <row r="236" spans="1:5">
      <c r="A236" s="1024"/>
      <c r="B236" s="1024"/>
      <c r="C236" s="134">
        <v>323</v>
      </c>
      <c r="D236" s="134" t="s">
        <v>401</v>
      </c>
      <c r="E236" s="134">
        <v>6</v>
      </c>
    </row>
    <row r="237" spans="1:5">
      <c r="A237" s="1024"/>
      <c r="B237" s="1024"/>
      <c r="C237" s="134">
        <v>327</v>
      </c>
      <c r="D237" s="134" t="s">
        <v>354</v>
      </c>
      <c r="E237" s="134">
        <v>9</v>
      </c>
    </row>
    <row r="238" spans="1:5">
      <c r="A238" s="1024"/>
      <c r="B238" s="1024"/>
      <c r="C238" s="134">
        <v>332</v>
      </c>
      <c r="D238" s="134" t="s">
        <v>385</v>
      </c>
      <c r="E238" s="134">
        <v>4</v>
      </c>
    </row>
    <row r="239" spans="1:5">
      <c r="A239" s="1024"/>
      <c r="B239" s="1024"/>
      <c r="C239" s="134">
        <v>335</v>
      </c>
      <c r="D239" s="134" t="s">
        <v>413</v>
      </c>
      <c r="E239" s="134">
        <v>1</v>
      </c>
    </row>
    <row r="240" spans="1:5">
      <c r="A240" s="1024"/>
      <c r="B240" s="1024"/>
      <c r="C240" s="134">
        <v>345</v>
      </c>
      <c r="D240" s="134" t="s">
        <v>440</v>
      </c>
      <c r="E240" s="134">
        <v>1</v>
      </c>
    </row>
    <row r="241" spans="1:5">
      <c r="A241" s="1024"/>
      <c r="B241" s="1024"/>
      <c r="C241" s="134">
        <v>348</v>
      </c>
      <c r="D241" s="134" t="s">
        <v>367</v>
      </c>
      <c r="E241" s="134">
        <v>1</v>
      </c>
    </row>
    <row r="242" spans="1:5">
      <c r="A242" s="1024"/>
      <c r="B242" s="1024"/>
      <c r="C242" s="134">
        <v>349</v>
      </c>
      <c r="D242" s="134" t="s">
        <v>378</v>
      </c>
      <c r="E242" s="134">
        <v>1</v>
      </c>
    </row>
    <row r="243" spans="1:5">
      <c r="A243" s="1024"/>
      <c r="B243" s="1024"/>
      <c r="C243" s="134">
        <v>351</v>
      </c>
      <c r="D243" s="134" t="s">
        <v>400</v>
      </c>
      <c r="E243" s="134">
        <v>1</v>
      </c>
    </row>
    <row r="244" spans="1:5">
      <c r="A244" s="1024"/>
      <c r="B244" s="1024"/>
      <c r="C244" s="134">
        <v>361</v>
      </c>
      <c r="D244" s="134" t="s">
        <v>375</v>
      </c>
      <c r="E244" s="134">
        <v>2</v>
      </c>
    </row>
    <row r="245" spans="1:5">
      <c r="A245" s="1024"/>
      <c r="B245" s="1024"/>
      <c r="C245" s="134">
        <v>367</v>
      </c>
      <c r="D245" s="134" t="s">
        <v>409</v>
      </c>
      <c r="E245" s="134">
        <v>1</v>
      </c>
    </row>
    <row r="246" spans="1:5">
      <c r="A246" s="1024"/>
      <c r="B246" s="1024"/>
      <c r="C246" s="134">
        <v>368</v>
      </c>
      <c r="D246" s="134" t="s">
        <v>345</v>
      </c>
      <c r="E246" s="134">
        <v>1</v>
      </c>
    </row>
    <row r="247" spans="1:5">
      <c r="A247" s="1024"/>
      <c r="B247" s="1024"/>
      <c r="C247" s="134">
        <v>430</v>
      </c>
      <c r="D247" s="134" t="s">
        <v>333</v>
      </c>
      <c r="E247" s="134">
        <v>1</v>
      </c>
    </row>
    <row r="248" spans="1:5">
      <c r="A248" s="1024"/>
      <c r="B248" s="1024"/>
      <c r="C248" s="134">
        <v>441</v>
      </c>
      <c r="D248" s="134" t="s">
        <v>374</v>
      </c>
      <c r="E248" s="134">
        <v>1</v>
      </c>
    </row>
    <row r="249" spans="1:5">
      <c r="A249" s="1024"/>
      <c r="B249" s="1024"/>
      <c r="C249" s="134">
        <v>442</v>
      </c>
      <c r="D249" s="134" t="s">
        <v>352</v>
      </c>
      <c r="E249" s="134">
        <v>2</v>
      </c>
    </row>
    <row r="250" spans="1:5">
      <c r="A250" s="1024"/>
      <c r="B250" s="1024"/>
      <c r="C250" s="134">
        <v>451</v>
      </c>
      <c r="D250" s="134" t="s">
        <v>324</v>
      </c>
      <c r="E250" s="134">
        <v>1</v>
      </c>
    </row>
    <row r="251" spans="1:5">
      <c r="A251" s="1024"/>
      <c r="B251" s="1024"/>
      <c r="C251" s="134">
        <v>461</v>
      </c>
      <c r="D251" s="134" t="s">
        <v>368</v>
      </c>
      <c r="E251" s="134">
        <v>3</v>
      </c>
    </row>
    <row r="252" spans="1:5">
      <c r="A252" s="1024"/>
      <c r="B252" s="1024"/>
      <c r="C252" s="134">
        <v>476</v>
      </c>
      <c r="D252" s="134" t="s">
        <v>364</v>
      </c>
      <c r="E252" s="134">
        <v>1</v>
      </c>
    </row>
    <row r="253" spans="1:5">
      <c r="A253" s="1024"/>
      <c r="B253" s="1024"/>
      <c r="C253" s="134">
        <v>523</v>
      </c>
      <c r="D253" s="134" t="s">
        <v>394</v>
      </c>
      <c r="E253" s="134">
        <v>1</v>
      </c>
    </row>
    <row r="254" spans="1:5">
      <c r="A254" s="134">
        <v>139</v>
      </c>
      <c r="B254" s="134" t="s">
        <v>372</v>
      </c>
      <c r="C254" s="134"/>
      <c r="D254" s="1024" t="s">
        <v>468</v>
      </c>
      <c r="E254" s="134">
        <v>121</v>
      </c>
    </row>
    <row r="255" spans="1:5">
      <c r="A255" s="1024">
        <v>140</v>
      </c>
      <c r="B255" s="1024" t="s">
        <v>399</v>
      </c>
      <c r="C255" s="134"/>
      <c r="D255" s="1024"/>
      <c r="E255" s="134">
        <v>53</v>
      </c>
    </row>
    <row r="256" spans="1:5">
      <c r="A256" s="1024"/>
      <c r="B256" s="1024"/>
      <c r="C256" s="134">
        <v>170</v>
      </c>
      <c r="D256" s="134" t="s">
        <v>322</v>
      </c>
      <c r="E256" s="134">
        <v>1</v>
      </c>
    </row>
    <row r="257" spans="1:5">
      <c r="A257" s="134">
        <v>141</v>
      </c>
      <c r="B257" s="134" t="s">
        <v>473</v>
      </c>
      <c r="C257" s="134">
        <v>158</v>
      </c>
      <c r="D257" s="134" t="s">
        <v>348</v>
      </c>
      <c r="E257" s="134">
        <v>2</v>
      </c>
    </row>
    <row r="258" spans="1:5">
      <c r="A258" s="1024">
        <v>142</v>
      </c>
      <c r="B258" s="1024" t="s">
        <v>382</v>
      </c>
      <c r="C258" s="134"/>
      <c r="D258" s="134" t="s">
        <v>468</v>
      </c>
      <c r="E258" s="134">
        <v>84</v>
      </c>
    </row>
    <row r="259" spans="1:5">
      <c r="A259" s="1024"/>
      <c r="B259" s="1024"/>
      <c r="C259" s="134">
        <v>327</v>
      </c>
      <c r="D259" s="134" t="s">
        <v>354</v>
      </c>
      <c r="E259" s="134">
        <v>1</v>
      </c>
    </row>
    <row r="260" spans="1:5">
      <c r="A260" s="1024">
        <v>143</v>
      </c>
      <c r="B260" s="1024" t="s">
        <v>357</v>
      </c>
      <c r="C260" s="134"/>
      <c r="D260" s="134" t="s">
        <v>468</v>
      </c>
      <c r="E260" s="134">
        <v>218</v>
      </c>
    </row>
    <row r="261" spans="1:5">
      <c r="A261" s="1024"/>
      <c r="B261" s="1024"/>
      <c r="C261" s="134">
        <v>148</v>
      </c>
      <c r="D261" s="134" t="s">
        <v>362</v>
      </c>
      <c r="E261" s="134">
        <v>1</v>
      </c>
    </row>
    <row r="262" spans="1:5">
      <c r="A262" s="1024"/>
      <c r="B262" s="1024"/>
      <c r="C262" s="134">
        <v>368</v>
      </c>
      <c r="D262" s="134" t="s">
        <v>345</v>
      </c>
      <c r="E262" s="134">
        <v>1</v>
      </c>
    </row>
    <row r="263" spans="1:5">
      <c r="A263" s="1024">
        <v>144</v>
      </c>
      <c r="B263" s="1024" t="s">
        <v>361</v>
      </c>
      <c r="C263" s="134"/>
      <c r="D263" s="134" t="s">
        <v>468</v>
      </c>
      <c r="E263" s="134">
        <v>197</v>
      </c>
    </row>
    <row r="264" spans="1:5">
      <c r="A264" s="1024"/>
      <c r="B264" s="1024"/>
      <c r="C264" s="134">
        <v>152</v>
      </c>
      <c r="D264" s="134" t="s">
        <v>325</v>
      </c>
      <c r="E264" s="134">
        <v>1</v>
      </c>
    </row>
    <row r="265" spans="1:5">
      <c r="A265" s="1024">
        <v>146</v>
      </c>
      <c r="B265" s="1024" t="s">
        <v>397</v>
      </c>
      <c r="C265" s="134"/>
      <c r="D265" s="134" t="s">
        <v>468</v>
      </c>
      <c r="E265" s="134">
        <v>62</v>
      </c>
    </row>
    <row r="266" spans="1:5">
      <c r="A266" s="1024"/>
      <c r="B266" s="1024"/>
      <c r="C266" s="134">
        <v>154</v>
      </c>
      <c r="D266" s="134" t="s">
        <v>321</v>
      </c>
      <c r="E266" s="134">
        <v>4</v>
      </c>
    </row>
    <row r="267" spans="1:5">
      <c r="A267" s="134">
        <v>147</v>
      </c>
      <c r="B267" s="134" t="s">
        <v>479</v>
      </c>
      <c r="C267" s="134"/>
      <c r="D267" s="1024" t="s">
        <v>468</v>
      </c>
      <c r="E267" s="134">
        <v>1</v>
      </c>
    </row>
    <row r="268" spans="1:5">
      <c r="A268" s="1024">
        <v>148</v>
      </c>
      <c r="B268" s="1024" t="s">
        <v>362</v>
      </c>
      <c r="C268" s="134"/>
      <c r="D268" s="1024"/>
      <c r="E268" s="134">
        <v>183</v>
      </c>
    </row>
    <row r="269" spans="1:5">
      <c r="A269" s="1024"/>
      <c r="B269" s="1024"/>
      <c r="C269" s="134">
        <v>158</v>
      </c>
      <c r="D269" s="134" t="s">
        <v>348</v>
      </c>
      <c r="E269" s="134">
        <v>2</v>
      </c>
    </row>
    <row r="270" spans="1:5">
      <c r="A270" s="1024"/>
      <c r="B270" s="1024"/>
      <c r="C270" s="134">
        <v>163</v>
      </c>
      <c r="D270" s="134" t="s">
        <v>318</v>
      </c>
      <c r="E270" s="134">
        <v>1</v>
      </c>
    </row>
    <row r="271" spans="1:5">
      <c r="A271" s="1024"/>
      <c r="B271" s="1024"/>
      <c r="C271" s="134">
        <v>334</v>
      </c>
      <c r="D271" s="134" t="s">
        <v>435</v>
      </c>
      <c r="E271" s="134">
        <v>2</v>
      </c>
    </row>
    <row r="272" spans="1:5">
      <c r="A272" s="1024"/>
      <c r="B272" s="1024"/>
      <c r="C272" s="134">
        <v>348</v>
      </c>
      <c r="D272" s="134" t="s">
        <v>367</v>
      </c>
      <c r="E272" s="134">
        <v>2</v>
      </c>
    </row>
    <row r="273" spans="1:5">
      <c r="A273" s="1024"/>
      <c r="B273" s="1024"/>
      <c r="C273" s="134">
        <v>368</v>
      </c>
      <c r="D273" s="134" t="s">
        <v>345</v>
      </c>
      <c r="E273" s="134">
        <v>4</v>
      </c>
    </row>
    <row r="274" spans="1:5">
      <c r="A274" s="1024">
        <v>149</v>
      </c>
      <c r="B274" s="1024" t="s">
        <v>405</v>
      </c>
      <c r="C274" s="134"/>
      <c r="D274" s="134" t="s">
        <v>468</v>
      </c>
      <c r="E274" s="134">
        <v>38</v>
      </c>
    </row>
    <row r="275" spans="1:5">
      <c r="A275" s="1024"/>
      <c r="B275" s="1024"/>
      <c r="C275" s="134">
        <v>368</v>
      </c>
      <c r="D275" s="134" t="s">
        <v>345</v>
      </c>
      <c r="E275" s="134">
        <v>1</v>
      </c>
    </row>
    <row r="276" spans="1:5">
      <c r="A276" s="1024">
        <v>150</v>
      </c>
      <c r="B276" s="1024" t="s">
        <v>319</v>
      </c>
      <c r="C276" s="134"/>
      <c r="D276" s="134" t="s">
        <v>468</v>
      </c>
      <c r="E276" s="134">
        <v>689</v>
      </c>
    </row>
    <row r="277" spans="1:5">
      <c r="A277" s="1024"/>
      <c r="B277" s="1024"/>
      <c r="C277" s="134">
        <v>170</v>
      </c>
      <c r="D277" s="134" t="s">
        <v>322</v>
      </c>
      <c r="E277" s="134">
        <v>6</v>
      </c>
    </row>
    <row r="278" spans="1:5">
      <c r="A278" s="1024"/>
      <c r="B278" s="1024"/>
      <c r="C278" s="134">
        <v>423</v>
      </c>
      <c r="D278" s="134" t="s">
        <v>360</v>
      </c>
      <c r="E278" s="134">
        <v>1</v>
      </c>
    </row>
    <row r="279" spans="1:5">
      <c r="A279" s="1024">
        <v>151</v>
      </c>
      <c r="B279" s="1024" t="s">
        <v>347</v>
      </c>
      <c r="C279" s="134"/>
      <c r="D279" s="134" t="s">
        <v>468</v>
      </c>
      <c r="E279" s="134">
        <v>483</v>
      </c>
    </row>
    <row r="280" spans="1:5">
      <c r="A280" s="1024"/>
      <c r="B280" s="1024"/>
      <c r="C280" s="134">
        <v>152</v>
      </c>
      <c r="D280" s="134" t="s">
        <v>325</v>
      </c>
      <c r="E280" s="134">
        <v>1</v>
      </c>
    </row>
    <row r="281" spans="1:5">
      <c r="A281" s="1024"/>
      <c r="B281" s="1024"/>
      <c r="C281" s="134">
        <v>158</v>
      </c>
      <c r="D281" s="134" t="s">
        <v>348</v>
      </c>
      <c r="E281" s="134">
        <v>4</v>
      </c>
    </row>
    <row r="282" spans="1:5">
      <c r="A282" s="1024"/>
      <c r="B282" s="1024"/>
      <c r="C282" s="134">
        <v>161</v>
      </c>
      <c r="D282" s="134" t="s">
        <v>344</v>
      </c>
      <c r="E282" s="134">
        <v>1</v>
      </c>
    </row>
    <row r="283" spans="1:5">
      <c r="A283" s="1024"/>
      <c r="B283" s="1024"/>
      <c r="C283" s="134">
        <v>163</v>
      </c>
      <c r="D283" s="134" t="s">
        <v>318</v>
      </c>
      <c r="E283" s="134">
        <v>3</v>
      </c>
    </row>
    <row r="284" spans="1:5">
      <c r="A284" s="1024"/>
      <c r="B284" s="1024"/>
      <c r="C284" s="134">
        <v>165</v>
      </c>
      <c r="D284" s="134" t="s">
        <v>353</v>
      </c>
      <c r="E284" s="134">
        <v>1</v>
      </c>
    </row>
    <row r="285" spans="1:5">
      <c r="A285" s="1024"/>
      <c r="B285" s="1024"/>
      <c r="C285" s="134">
        <v>168</v>
      </c>
      <c r="D285" s="134" t="s">
        <v>349</v>
      </c>
      <c r="E285" s="134">
        <v>1</v>
      </c>
    </row>
    <row r="286" spans="1:5">
      <c r="A286" s="1024"/>
      <c r="B286" s="1024"/>
      <c r="C286" s="134">
        <v>327</v>
      </c>
      <c r="D286" s="134" t="s">
        <v>354</v>
      </c>
      <c r="E286" s="134">
        <v>1</v>
      </c>
    </row>
    <row r="287" spans="1:5">
      <c r="A287" s="1024"/>
      <c r="B287" s="1024"/>
      <c r="C287" s="134">
        <v>361</v>
      </c>
      <c r="D287" s="134" t="s">
        <v>375</v>
      </c>
      <c r="E287" s="134">
        <v>1</v>
      </c>
    </row>
    <row r="288" spans="1:5">
      <c r="A288" s="1024"/>
      <c r="B288" s="1024"/>
      <c r="C288" s="134">
        <v>368</v>
      </c>
      <c r="D288" s="134" t="s">
        <v>345</v>
      </c>
      <c r="E288" s="134">
        <v>2</v>
      </c>
    </row>
    <row r="289" spans="1:5">
      <c r="A289" s="1024"/>
      <c r="B289" s="1024"/>
      <c r="C289" s="134">
        <v>441</v>
      </c>
      <c r="D289" s="134" t="s">
        <v>374</v>
      </c>
      <c r="E289" s="134">
        <v>1</v>
      </c>
    </row>
    <row r="290" spans="1:5">
      <c r="A290" s="134">
        <v>152</v>
      </c>
      <c r="B290" s="134" t="s">
        <v>325</v>
      </c>
      <c r="C290" s="134"/>
      <c r="D290" s="1024" t="s">
        <v>468</v>
      </c>
      <c r="E290" s="118">
        <v>1072</v>
      </c>
    </row>
    <row r="291" spans="1:5">
      <c r="A291" s="1024">
        <v>153</v>
      </c>
      <c r="B291" s="1024" t="s">
        <v>328</v>
      </c>
      <c r="C291" s="134"/>
      <c r="D291" s="1024"/>
      <c r="E291" s="134">
        <v>618</v>
      </c>
    </row>
    <row r="292" spans="1:5">
      <c r="A292" s="1024"/>
      <c r="B292" s="1024"/>
      <c r="C292" s="134">
        <v>161</v>
      </c>
      <c r="D292" s="134" t="s">
        <v>344</v>
      </c>
      <c r="E292" s="134">
        <v>1</v>
      </c>
    </row>
    <row r="293" spans="1:5">
      <c r="A293" s="1024"/>
      <c r="B293" s="1024"/>
      <c r="C293" s="134">
        <v>327</v>
      </c>
      <c r="D293" s="134" t="s">
        <v>354</v>
      </c>
      <c r="E293" s="134">
        <v>2</v>
      </c>
    </row>
    <row r="294" spans="1:5">
      <c r="A294" s="1024"/>
      <c r="B294" s="1024"/>
      <c r="C294" s="134">
        <v>368</v>
      </c>
      <c r="D294" s="134" t="s">
        <v>345</v>
      </c>
      <c r="E294" s="134">
        <v>2</v>
      </c>
    </row>
    <row r="295" spans="1:5">
      <c r="A295" s="1024"/>
      <c r="B295" s="1024"/>
      <c r="C295" s="134">
        <v>431</v>
      </c>
      <c r="D295" s="134" t="s">
        <v>371</v>
      </c>
      <c r="E295" s="134">
        <v>1</v>
      </c>
    </row>
    <row r="296" spans="1:5">
      <c r="A296" s="1024"/>
      <c r="B296" s="1024"/>
      <c r="C296" s="134">
        <v>451</v>
      </c>
      <c r="D296" s="134" t="s">
        <v>324</v>
      </c>
      <c r="E296" s="134">
        <v>1</v>
      </c>
    </row>
    <row r="297" spans="1:5">
      <c r="A297" s="1024">
        <v>154</v>
      </c>
      <c r="B297" s="1024" t="s">
        <v>321</v>
      </c>
      <c r="C297" s="134"/>
      <c r="D297" s="134" t="s">
        <v>468</v>
      </c>
      <c r="E297" s="118">
        <v>1436</v>
      </c>
    </row>
    <row r="298" spans="1:5">
      <c r="A298" s="1024"/>
      <c r="B298" s="1024"/>
      <c r="C298" s="134">
        <v>165</v>
      </c>
      <c r="D298" s="134" t="s">
        <v>353</v>
      </c>
      <c r="E298" s="134">
        <v>3</v>
      </c>
    </row>
    <row r="299" spans="1:5">
      <c r="A299" s="1024"/>
      <c r="B299" s="1024"/>
      <c r="C299" s="134">
        <v>348</v>
      </c>
      <c r="D299" s="134" t="s">
        <v>367</v>
      </c>
      <c r="E299" s="134">
        <v>1</v>
      </c>
    </row>
    <row r="300" spans="1:5">
      <c r="A300" s="1024"/>
      <c r="B300" s="1024"/>
      <c r="C300" s="134">
        <v>441</v>
      </c>
      <c r="D300" s="134" t="s">
        <v>374</v>
      </c>
      <c r="E300" s="134">
        <v>1</v>
      </c>
    </row>
    <row r="301" spans="1:5">
      <c r="A301" s="134">
        <v>155</v>
      </c>
      <c r="B301" s="134" t="s">
        <v>388</v>
      </c>
      <c r="C301" s="134"/>
      <c r="D301" s="1024" t="s">
        <v>468</v>
      </c>
      <c r="E301" s="134">
        <v>78</v>
      </c>
    </row>
    <row r="302" spans="1:5">
      <c r="A302" s="1024">
        <v>157</v>
      </c>
      <c r="B302" s="1024" t="s">
        <v>369</v>
      </c>
      <c r="C302" s="134"/>
      <c r="D302" s="1024"/>
      <c r="E302" s="134">
        <v>137</v>
      </c>
    </row>
    <row r="303" spans="1:5">
      <c r="A303" s="1024"/>
      <c r="B303" s="1024"/>
      <c r="C303" s="134">
        <v>158</v>
      </c>
      <c r="D303" s="134" t="s">
        <v>348</v>
      </c>
      <c r="E303" s="134">
        <v>3</v>
      </c>
    </row>
    <row r="304" spans="1:5">
      <c r="A304" s="1024"/>
      <c r="B304" s="1024"/>
      <c r="C304" s="134">
        <v>368</v>
      </c>
      <c r="D304" s="134" t="s">
        <v>345</v>
      </c>
      <c r="E304" s="134">
        <v>1</v>
      </c>
    </row>
    <row r="305" spans="1:5">
      <c r="A305" s="1024">
        <v>158</v>
      </c>
      <c r="B305" s="1024" t="s">
        <v>348</v>
      </c>
      <c r="C305" s="134"/>
      <c r="D305" s="134" t="s">
        <v>468</v>
      </c>
      <c r="E305" s="134">
        <v>416</v>
      </c>
    </row>
    <row r="306" spans="1:5">
      <c r="A306" s="1024"/>
      <c r="B306" s="1024"/>
      <c r="C306" s="134">
        <v>161</v>
      </c>
      <c r="D306" s="134" t="s">
        <v>344</v>
      </c>
      <c r="E306" s="134">
        <v>2</v>
      </c>
    </row>
    <row r="307" spans="1:5">
      <c r="A307" s="1024"/>
      <c r="B307" s="1024"/>
      <c r="C307" s="134">
        <v>168</v>
      </c>
      <c r="D307" s="134" t="s">
        <v>349</v>
      </c>
      <c r="E307" s="134">
        <v>3</v>
      </c>
    </row>
    <row r="308" spans="1:5">
      <c r="A308" s="1024"/>
      <c r="B308" s="1024"/>
      <c r="C308" s="134">
        <v>263</v>
      </c>
      <c r="D308" s="134" t="s">
        <v>432</v>
      </c>
      <c r="E308" s="134">
        <v>1</v>
      </c>
    </row>
    <row r="309" spans="1:5">
      <c r="A309" s="1024"/>
      <c r="B309" s="1024"/>
      <c r="C309" s="134">
        <v>332</v>
      </c>
      <c r="D309" s="134" t="s">
        <v>385</v>
      </c>
      <c r="E309" s="134">
        <v>2</v>
      </c>
    </row>
    <row r="310" spans="1:5">
      <c r="A310" s="1024"/>
      <c r="B310" s="1024"/>
      <c r="C310" s="134">
        <v>348</v>
      </c>
      <c r="D310" s="134" t="s">
        <v>367</v>
      </c>
      <c r="E310" s="134">
        <v>3</v>
      </c>
    </row>
    <row r="311" spans="1:5">
      <c r="A311" s="1024"/>
      <c r="B311" s="1024"/>
      <c r="C311" s="134">
        <v>359</v>
      </c>
      <c r="D311" s="134" t="s">
        <v>455</v>
      </c>
      <c r="E311" s="134">
        <v>1</v>
      </c>
    </row>
    <row r="312" spans="1:5">
      <c r="A312" s="1024"/>
      <c r="B312" s="1024"/>
      <c r="C312" s="134">
        <v>368</v>
      </c>
      <c r="D312" s="134" t="s">
        <v>345</v>
      </c>
      <c r="E312" s="134">
        <v>3</v>
      </c>
    </row>
    <row r="313" spans="1:5">
      <c r="A313" s="1024"/>
      <c r="B313" s="1024"/>
      <c r="C313" s="134">
        <v>523</v>
      </c>
      <c r="D313" s="134" t="s">
        <v>394</v>
      </c>
      <c r="E313" s="134">
        <v>1</v>
      </c>
    </row>
    <row r="314" spans="1:5">
      <c r="A314" s="134">
        <v>159</v>
      </c>
      <c r="B314" s="134" t="s">
        <v>474</v>
      </c>
      <c r="C314" s="134"/>
      <c r="D314" s="1024" t="s">
        <v>468</v>
      </c>
      <c r="E314" s="134">
        <v>2</v>
      </c>
    </row>
    <row r="315" spans="1:5">
      <c r="A315" s="1024">
        <v>160</v>
      </c>
      <c r="B315" s="1024" t="s">
        <v>327</v>
      </c>
      <c r="C315" s="134"/>
      <c r="D315" s="1024"/>
      <c r="E315" s="134">
        <v>892</v>
      </c>
    </row>
    <row r="316" spans="1:5">
      <c r="A316" s="1024"/>
      <c r="B316" s="1024"/>
      <c r="C316" s="134">
        <v>166</v>
      </c>
      <c r="D316" s="134" t="s">
        <v>331</v>
      </c>
      <c r="E316" s="134">
        <v>1</v>
      </c>
    </row>
    <row r="317" spans="1:5">
      <c r="A317" s="1024">
        <v>161</v>
      </c>
      <c r="B317" s="1024" t="s">
        <v>344</v>
      </c>
      <c r="C317" s="134"/>
      <c r="D317" s="134" t="s">
        <v>468</v>
      </c>
      <c r="E317" s="134">
        <v>818</v>
      </c>
    </row>
    <row r="318" spans="1:5">
      <c r="A318" s="1024"/>
      <c r="B318" s="1024"/>
      <c r="C318" s="134">
        <v>221</v>
      </c>
      <c r="D318" s="134" t="s">
        <v>363</v>
      </c>
      <c r="E318" s="134">
        <v>2</v>
      </c>
    </row>
    <row r="319" spans="1:5">
      <c r="A319" s="1024"/>
      <c r="B319" s="1024"/>
      <c r="C319" s="134">
        <v>323</v>
      </c>
      <c r="D319" s="134" t="s">
        <v>401</v>
      </c>
      <c r="E319" s="134">
        <v>3</v>
      </c>
    </row>
    <row r="320" spans="1:5">
      <c r="A320" s="1024"/>
      <c r="B320" s="1024"/>
      <c r="C320" s="134">
        <v>327</v>
      </c>
      <c r="D320" s="134" t="s">
        <v>354</v>
      </c>
      <c r="E320" s="134">
        <v>1</v>
      </c>
    </row>
    <row r="321" spans="1:5">
      <c r="A321" s="1024"/>
      <c r="B321" s="1024"/>
      <c r="C321" s="134">
        <v>332</v>
      </c>
      <c r="D321" s="134" t="s">
        <v>385</v>
      </c>
      <c r="E321" s="134">
        <v>1</v>
      </c>
    </row>
    <row r="322" spans="1:5">
      <c r="A322" s="1024"/>
      <c r="B322" s="1024"/>
      <c r="C322" s="134">
        <v>353</v>
      </c>
      <c r="D322" s="134" t="s">
        <v>373</v>
      </c>
      <c r="E322" s="134">
        <v>1</v>
      </c>
    </row>
    <row r="323" spans="1:5">
      <c r="A323" s="1024"/>
      <c r="B323" s="1024"/>
      <c r="C323" s="134">
        <v>361</v>
      </c>
      <c r="D323" s="134" t="s">
        <v>375</v>
      </c>
      <c r="E323" s="134">
        <v>1</v>
      </c>
    </row>
    <row r="324" spans="1:5">
      <c r="A324" s="1024"/>
      <c r="B324" s="1024"/>
      <c r="C324" s="134">
        <v>365</v>
      </c>
      <c r="D324" s="134" t="s">
        <v>477</v>
      </c>
      <c r="E324" s="134">
        <v>1</v>
      </c>
    </row>
    <row r="325" spans="1:5">
      <c r="A325" s="1024"/>
      <c r="B325" s="1024"/>
      <c r="C325" s="134">
        <v>368</v>
      </c>
      <c r="D325" s="134" t="s">
        <v>345</v>
      </c>
      <c r="E325" s="134">
        <v>1</v>
      </c>
    </row>
    <row r="326" spans="1:5">
      <c r="A326" s="1024"/>
      <c r="B326" s="1024"/>
      <c r="C326" s="134">
        <v>439</v>
      </c>
      <c r="D326" s="134" t="s">
        <v>356</v>
      </c>
      <c r="E326" s="134">
        <v>1</v>
      </c>
    </row>
    <row r="327" spans="1:5">
      <c r="A327" s="134">
        <v>162</v>
      </c>
      <c r="B327" s="134" t="s">
        <v>447</v>
      </c>
      <c r="C327" s="134"/>
      <c r="D327" s="1024" t="s">
        <v>468</v>
      </c>
      <c r="E327" s="134">
        <v>7</v>
      </c>
    </row>
    <row r="328" spans="1:5">
      <c r="A328" s="1024">
        <v>163</v>
      </c>
      <c r="B328" s="1024" t="s">
        <v>318</v>
      </c>
      <c r="C328" s="134"/>
      <c r="D328" s="1024"/>
      <c r="E328" s="118">
        <v>2182</v>
      </c>
    </row>
    <row r="329" spans="1:5">
      <c r="A329" s="1024"/>
      <c r="B329" s="1024"/>
      <c r="C329" s="134">
        <v>430</v>
      </c>
      <c r="D329" s="134" t="s">
        <v>333</v>
      </c>
      <c r="E329" s="134">
        <v>1</v>
      </c>
    </row>
    <row r="330" spans="1:5">
      <c r="A330" s="1024"/>
      <c r="B330" s="1024"/>
      <c r="C330" s="134">
        <v>438</v>
      </c>
      <c r="D330" s="134" t="s">
        <v>326</v>
      </c>
      <c r="E330" s="134">
        <v>1</v>
      </c>
    </row>
    <row r="331" spans="1:5">
      <c r="A331" s="1024"/>
      <c r="B331" s="1024"/>
      <c r="C331" s="134">
        <v>475</v>
      </c>
      <c r="D331" s="134" t="s">
        <v>335</v>
      </c>
      <c r="E331" s="134">
        <v>1</v>
      </c>
    </row>
    <row r="332" spans="1:5">
      <c r="A332" s="1024">
        <v>164</v>
      </c>
      <c r="B332" s="1024" t="s">
        <v>370</v>
      </c>
      <c r="C332" s="134"/>
      <c r="D332" s="134" t="s">
        <v>468</v>
      </c>
      <c r="E332" s="134">
        <v>128</v>
      </c>
    </row>
    <row r="333" spans="1:5">
      <c r="A333" s="1024"/>
      <c r="B333" s="1024"/>
      <c r="C333" s="134">
        <v>168</v>
      </c>
      <c r="D333" s="134" t="s">
        <v>349</v>
      </c>
      <c r="E333" s="134">
        <v>2</v>
      </c>
    </row>
    <row r="334" spans="1:5">
      <c r="A334" s="1024">
        <v>165</v>
      </c>
      <c r="B334" s="1024" t="s">
        <v>353</v>
      </c>
      <c r="C334" s="134"/>
      <c r="D334" s="134" t="s">
        <v>468</v>
      </c>
      <c r="E334" s="134">
        <v>265</v>
      </c>
    </row>
    <row r="335" spans="1:5">
      <c r="A335" s="1024"/>
      <c r="B335" s="1024"/>
      <c r="C335" s="134">
        <v>323</v>
      </c>
      <c r="D335" s="134" t="s">
        <v>401</v>
      </c>
      <c r="E335" s="134">
        <v>1</v>
      </c>
    </row>
    <row r="336" spans="1:5">
      <c r="A336" s="1024"/>
      <c r="B336" s="1024"/>
      <c r="C336" s="134">
        <v>348</v>
      </c>
      <c r="D336" s="134" t="s">
        <v>367</v>
      </c>
      <c r="E336" s="134">
        <v>1</v>
      </c>
    </row>
    <row r="337" spans="1:5">
      <c r="A337" s="1024"/>
      <c r="B337" s="1024"/>
      <c r="C337" s="134">
        <v>441</v>
      </c>
      <c r="D337" s="134" t="s">
        <v>374</v>
      </c>
      <c r="E337" s="134">
        <v>1</v>
      </c>
    </row>
    <row r="338" spans="1:5">
      <c r="A338" s="1024">
        <v>166</v>
      </c>
      <c r="B338" s="1024" t="s">
        <v>331</v>
      </c>
      <c r="C338" s="134"/>
      <c r="D338" s="134" t="s">
        <v>468</v>
      </c>
      <c r="E338" s="134">
        <v>653</v>
      </c>
    </row>
    <row r="339" spans="1:5">
      <c r="A339" s="1024"/>
      <c r="B339" s="1024"/>
      <c r="C339" s="134">
        <v>430</v>
      </c>
      <c r="D339" s="134" t="s">
        <v>333</v>
      </c>
      <c r="E339" s="134">
        <v>1</v>
      </c>
    </row>
    <row r="340" spans="1:5">
      <c r="A340" s="1024">
        <v>168</v>
      </c>
      <c r="B340" s="1024" t="s">
        <v>349</v>
      </c>
      <c r="C340" s="134"/>
      <c r="D340" s="134" t="s">
        <v>468</v>
      </c>
      <c r="E340" s="134">
        <v>397</v>
      </c>
    </row>
    <row r="341" spans="1:5">
      <c r="A341" s="1024"/>
      <c r="B341" s="1024"/>
      <c r="C341" s="134">
        <v>327</v>
      </c>
      <c r="D341" s="134" t="s">
        <v>354</v>
      </c>
      <c r="E341" s="134">
        <v>1</v>
      </c>
    </row>
    <row r="342" spans="1:5">
      <c r="A342" s="1024"/>
      <c r="B342" s="1024"/>
      <c r="C342" s="134">
        <v>348</v>
      </c>
      <c r="D342" s="134" t="s">
        <v>367</v>
      </c>
      <c r="E342" s="134">
        <v>5</v>
      </c>
    </row>
    <row r="343" spans="1:5">
      <c r="A343" s="1024"/>
      <c r="B343" s="1024"/>
      <c r="C343" s="134">
        <v>353</v>
      </c>
      <c r="D343" s="134" t="s">
        <v>373</v>
      </c>
      <c r="E343" s="134">
        <v>2</v>
      </c>
    </row>
    <row r="344" spans="1:5">
      <c r="A344" s="1024"/>
      <c r="B344" s="1024"/>
      <c r="C344" s="134">
        <v>368</v>
      </c>
      <c r="D344" s="134" t="s">
        <v>345</v>
      </c>
      <c r="E344" s="134">
        <v>3</v>
      </c>
    </row>
    <row r="345" spans="1:5">
      <c r="A345" s="1024"/>
      <c r="B345" s="1024"/>
      <c r="C345" s="134">
        <v>451</v>
      </c>
      <c r="D345" s="134" t="s">
        <v>324</v>
      </c>
      <c r="E345" s="134">
        <v>1</v>
      </c>
    </row>
    <row r="346" spans="1:5">
      <c r="A346" s="1024"/>
      <c r="B346" s="1024"/>
      <c r="C346" s="134">
        <v>523</v>
      </c>
      <c r="D346" s="134" t="s">
        <v>394</v>
      </c>
      <c r="E346" s="134">
        <v>4</v>
      </c>
    </row>
    <row r="347" spans="1:5">
      <c r="A347" s="1024"/>
      <c r="B347" s="1024"/>
      <c r="C347" s="134">
        <v>536</v>
      </c>
      <c r="D347" s="134" t="s">
        <v>415</v>
      </c>
      <c r="E347" s="134">
        <v>2</v>
      </c>
    </row>
    <row r="348" spans="1:5">
      <c r="A348" s="134">
        <v>169</v>
      </c>
      <c r="B348" s="134" t="s">
        <v>384</v>
      </c>
      <c r="C348" s="134"/>
      <c r="D348" s="1024" t="s">
        <v>468</v>
      </c>
      <c r="E348" s="134">
        <v>82</v>
      </c>
    </row>
    <row r="349" spans="1:5">
      <c r="A349" s="1024">
        <v>170</v>
      </c>
      <c r="B349" s="1024" t="s">
        <v>322</v>
      </c>
      <c r="C349" s="134"/>
      <c r="D349" s="1024"/>
      <c r="E349" s="134">
        <v>447</v>
      </c>
    </row>
    <row r="350" spans="1:5">
      <c r="A350" s="1024"/>
      <c r="B350" s="1024"/>
      <c r="C350" s="134">
        <v>998</v>
      </c>
      <c r="D350" s="134" t="s">
        <v>396</v>
      </c>
      <c r="E350" s="134">
        <v>1</v>
      </c>
    </row>
    <row r="351" spans="1:5">
      <c r="A351" s="134">
        <v>181</v>
      </c>
      <c r="B351" s="134" t="s">
        <v>424</v>
      </c>
      <c r="C351" s="134"/>
      <c r="D351" s="1024" t="s">
        <v>468</v>
      </c>
      <c r="E351" s="134">
        <v>20</v>
      </c>
    </row>
    <row r="352" spans="1:5">
      <c r="A352" s="134">
        <v>221</v>
      </c>
      <c r="B352" s="134" t="s">
        <v>363</v>
      </c>
      <c r="C352" s="134"/>
      <c r="D352" s="1024"/>
      <c r="E352" s="134">
        <v>165</v>
      </c>
    </row>
    <row r="353" spans="1:5">
      <c r="A353" s="1024">
        <v>223</v>
      </c>
      <c r="B353" s="1024" t="s">
        <v>416</v>
      </c>
      <c r="C353" s="134"/>
      <c r="D353" s="1024"/>
      <c r="E353" s="134">
        <v>26</v>
      </c>
    </row>
    <row r="354" spans="1:5">
      <c r="A354" s="1024"/>
      <c r="B354" s="1024"/>
      <c r="C354" s="134">
        <v>245</v>
      </c>
      <c r="D354" s="134" t="s">
        <v>425</v>
      </c>
      <c r="E354" s="134">
        <v>2</v>
      </c>
    </row>
    <row r="355" spans="1:5">
      <c r="A355" s="134">
        <v>224</v>
      </c>
      <c r="B355" s="134" t="s">
        <v>437</v>
      </c>
      <c r="C355" s="134"/>
      <c r="D355" s="1024" t="s">
        <v>468</v>
      </c>
      <c r="E355" s="134">
        <v>10</v>
      </c>
    </row>
    <row r="356" spans="1:5">
      <c r="A356" s="134">
        <v>225</v>
      </c>
      <c r="B356" s="134" t="s">
        <v>411</v>
      </c>
      <c r="C356" s="134"/>
      <c r="D356" s="1024"/>
      <c r="E356" s="134">
        <v>33</v>
      </c>
    </row>
    <row r="357" spans="1:5">
      <c r="A357" s="134">
        <v>229</v>
      </c>
      <c r="B357" s="134" t="s">
        <v>426</v>
      </c>
      <c r="C357" s="134"/>
      <c r="D357" s="1024"/>
      <c r="E357" s="134">
        <v>19</v>
      </c>
    </row>
    <row r="358" spans="1:5">
      <c r="A358" s="134">
        <v>231</v>
      </c>
      <c r="B358" s="134" t="s">
        <v>427</v>
      </c>
      <c r="C358" s="134"/>
      <c r="D358" s="1024"/>
      <c r="E358" s="134">
        <v>19</v>
      </c>
    </row>
    <row r="359" spans="1:5">
      <c r="A359" s="1024">
        <v>232</v>
      </c>
      <c r="B359" s="1024" t="s">
        <v>336</v>
      </c>
      <c r="C359" s="134"/>
      <c r="D359" s="1024"/>
      <c r="E359" s="134">
        <v>240</v>
      </c>
    </row>
    <row r="360" spans="1:5">
      <c r="A360" s="1024"/>
      <c r="B360" s="1024"/>
      <c r="C360" s="134">
        <v>355</v>
      </c>
      <c r="D360" s="134" t="s">
        <v>454</v>
      </c>
      <c r="E360" s="134">
        <v>1</v>
      </c>
    </row>
    <row r="361" spans="1:5">
      <c r="A361" s="134">
        <v>233</v>
      </c>
      <c r="B361" s="134" t="s">
        <v>441</v>
      </c>
      <c r="C361" s="134"/>
      <c r="D361" s="1024" t="s">
        <v>468</v>
      </c>
      <c r="E361" s="134">
        <v>8</v>
      </c>
    </row>
    <row r="362" spans="1:5">
      <c r="A362" s="134">
        <v>236</v>
      </c>
      <c r="B362" s="134" t="s">
        <v>480</v>
      </c>
      <c r="C362" s="134"/>
      <c r="D362" s="1024"/>
      <c r="E362" s="134">
        <v>1</v>
      </c>
    </row>
    <row r="363" spans="1:5">
      <c r="A363" s="134">
        <v>237</v>
      </c>
      <c r="B363" s="134" t="s">
        <v>417</v>
      </c>
      <c r="C363" s="134"/>
      <c r="D363" s="1024"/>
      <c r="E363" s="134">
        <v>28</v>
      </c>
    </row>
    <row r="364" spans="1:5">
      <c r="A364" s="134">
        <v>238</v>
      </c>
      <c r="B364" s="134" t="s">
        <v>380</v>
      </c>
      <c r="C364" s="134"/>
      <c r="D364" s="1024"/>
      <c r="E364" s="134">
        <v>91</v>
      </c>
    </row>
    <row r="365" spans="1:5">
      <c r="A365" s="134">
        <v>239</v>
      </c>
      <c r="B365" s="134" t="s">
        <v>481</v>
      </c>
      <c r="C365" s="134"/>
      <c r="D365" s="1024"/>
      <c r="E365" s="134">
        <v>1</v>
      </c>
    </row>
    <row r="366" spans="1:5">
      <c r="A366" s="134">
        <v>242</v>
      </c>
      <c r="B366" s="134" t="s">
        <v>475</v>
      </c>
      <c r="C366" s="134"/>
      <c r="D366" s="1024"/>
      <c r="E366" s="134">
        <v>2</v>
      </c>
    </row>
    <row r="367" spans="1:5">
      <c r="A367" s="134">
        <v>243</v>
      </c>
      <c r="B367" s="134" t="s">
        <v>387</v>
      </c>
      <c r="C367" s="134"/>
      <c r="D367" s="1024"/>
      <c r="E367" s="134">
        <v>81</v>
      </c>
    </row>
    <row r="368" spans="1:5">
      <c r="A368" s="134">
        <v>245</v>
      </c>
      <c r="B368" s="134" t="s">
        <v>425</v>
      </c>
      <c r="C368" s="134"/>
      <c r="D368" s="1024"/>
      <c r="E368" s="134">
        <v>20</v>
      </c>
    </row>
    <row r="369" spans="1:5">
      <c r="A369" s="134">
        <v>246</v>
      </c>
      <c r="B369" s="134" t="s">
        <v>428</v>
      </c>
      <c r="C369" s="134"/>
      <c r="D369" s="1024"/>
      <c r="E369" s="134">
        <v>18</v>
      </c>
    </row>
    <row r="370" spans="1:5">
      <c r="A370" s="134">
        <v>247</v>
      </c>
      <c r="B370" s="134" t="s">
        <v>466</v>
      </c>
      <c r="C370" s="134"/>
      <c r="D370" s="1024"/>
      <c r="E370" s="134">
        <v>3</v>
      </c>
    </row>
    <row r="371" spans="1:5">
      <c r="A371" s="134">
        <v>248</v>
      </c>
      <c r="B371" s="134" t="s">
        <v>406</v>
      </c>
      <c r="C371" s="134"/>
      <c r="D371" s="1024"/>
      <c r="E371" s="134">
        <v>39</v>
      </c>
    </row>
    <row r="372" spans="1:5">
      <c r="A372" s="134">
        <v>249</v>
      </c>
      <c r="B372" s="134" t="s">
        <v>448</v>
      </c>
      <c r="C372" s="134"/>
      <c r="D372" s="1024"/>
      <c r="E372" s="134">
        <v>7</v>
      </c>
    </row>
    <row r="373" spans="1:5">
      <c r="A373" s="134">
        <v>251</v>
      </c>
      <c r="B373" s="134" t="s">
        <v>442</v>
      </c>
      <c r="C373" s="134"/>
      <c r="D373" s="1024"/>
      <c r="E373" s="134">
        <v>8</v>
      </c>
    </row>
    <row r="374" spans="1:5">
      <c r="A374" s="1024">
        <v>252</v>
      </c>
      <c r="B374" s="1024" t="s">
        <v>358</v>
      </c>
      <c r="C374" s="134"/>
      <c r="D374" s="1024"/>
      <c r="E374" s="134">
        <v>204</v>
      </c>
    </row>
    <row r="375" spans="1:5">
      <c r="A375" s="1024"/>
      <c r="B375" s="1024"/>
      <c r="C375" s="134">
        <v>475</v>
      </c>
      <c r="D375" s="134" t="s">
        <v>335</v>
      </c>
      <c r="E375" s="134">
        <v>1</v>
      </c>
    </row>
    <row r="376" spans="1:5">
      <c r="A376" s="134">
        <v>253</v>
      </c>
      <c r="B376" s="134" t="s">
        <v>453</v>
      </c>
      <c r="C376" s="134"/>
      <c r="D376" s="1024" t="s">
        <v>468</v>
      </c>
      <c r="E376" s="134">
        <v>6</v>
      </c>
    </row>
    <row r="377" spans="1:5">
      <c r="A377" s="134">
        <v>254</v>
      </c>
      <c r="B377" s="134" t="s">
        <v>461</v>
      </c>
      <c r="C377" s="134"/>
      <c r="D377" s="1024"/>
      <c r="E377" s="134">
        <v>4</v>
      </c>
    </row>
    <row r="378" spans="1:5">
      <c r="A378" s="134">
        <v>255</v>
      </c>
      <c r="B378" s="134" t="s">
        <v>457</v>
      </c>
      <c r="C378" s="134"/>
      <c r="D378" s="1024"/>
      <c r="E378" s="134">
        <v>5</v>
      </c>
    </row>
    <row r="379" spans="1:5">
      <c r="A379" s="134">
        <v>257</v>
      </c>
      <c r="B379" s="134" t="s">
        <v>476</v>
      </c>
      <c r="C379" s="134"/>
      <c r="D379" s="1024"/>
      <c r="E379" s="134">
        <v>2</v>
      </c>
    </row>
    <row r="380" spans="1:5">
      <c r="A380" s="134">
        <v>258</v>
      </c>
      <c r="B380" s="134" t="s">
        <v>438</v>
      </c>
      <c r="C380" s="134"/>
      <c r="D380" s="1024"/>
      <c r="E380" s="134">
        <v>10</v>
      </c>
    </row>
    <row r="381" spans="1:5">
      <c r="A381" s="134">
        <v>259</v>
      </c>
      <c r="B381" s="134" t="s">
        <v>482</v>
      </c>
      <c r="C381" s="134"/>
      <c r="D381" s="1024"/>
      <c r="E381" s="134">
        <v>1</v>
      </c>
    </row>
    <row r="382" spans="1:5">
      <c r="A382" s="134">
        <v>261</v>
      </c>
      <c r="B382" s="134" t="s">
        <v>408</v>
      </c>
      <c r="C382" s="134"/>
      <c r="D382" s="1024"/>
      <c r="E382" s="134">
        <v>37</v>
      </c>
    </row>
    <row r="383" spans="1:5">
      <c r="A383" s="134">
        <v>262</v>
      </c>
      <c r="B383" s="134" t="s">
        <v>379</v>
      </c>
      <c r="C383" s="134"/>
      <c r="D383" s="1024"/>
      <c r="E383" s="134">
        <v>93</v>
      </c>
    </row>
    <row r="384" spans="1:5">
      <c r="A384" s="134">
        <v>263</v>
      </c>
      <c r="B384" s="134" t="s">
        <v>432</v>
      </c>
      <c r="C384" s="134"/>
      <c r="D384" s="1024"/>
      <c r="E384" s="134">
        <v>16</v>
      </c>
    </row>
    <row r="385" spans="1:5">
      <c r="A385" s="134">
        <v>265</v>
      </c>
      <c r="B385" s="134" t="s">
        <v>462</v>
      </c>
      <c r="C385" s="134"/>
      <c r="D385" s="1024"/>
      <c r="E385" s="134">
        <v>4</v>
      </c>
    </row>
    <row r="386" spans="1:5">
      <c r="A386" s="134">
        <v>267</v>
      </c>
      <c r="B386" s="134" t="s">
        <v>467</v>
      </c>
      <c r="C386" s="134"/>
      <c r="D386" s="1024"/>
      <c r="E386" s="134">
        <v>3</v>
      </c>
    </row>
    <row r="387" spans="1:5">
      <c r="A387" s="134">
        <v>269</v>
      </c>
      <c r="B387" s="134" t="s">
        <v>431</v>
      </c>
      <c r="C387" s="134"/>
      <c r="D387" s="1024"/>
      <c r="E387" s="134">
        <v>17</v>
      </c>
    </row>
    <row r="388" spans="1:5">
      <c r="A388" s="134">
        <v>272</v>
      </c>
      <c r="B388" s="134" t="s">
        <v>433</v>
      </c>
      <c r="C388" s="134"/>
      <c r="D388" s="1024"/>
      <c r="E388" s="134">
        <v>16</v>
      </c>
    </row>
    <row r="389" spans="1:5">
      <c r="A389" s="134">
        <v>273</v>
      </c>
      <c r="B389" s="134" t="s">
        <v>443</v>
      </c>
      <c r="C389" s="134"/>
      <c r="D389" s="1024"/>
      <c r="E389" s="134">
        <v>8</v>
      </c>
    </row>
    <row r="390" spans="1:5">
      <c r="A390" s="134">
        <v>276</v>
      </c>
      <c r="B390" s="134" t="s">
        <v>444</v>
      </c>
      <c r="C390" s="134"/>
      <c r="D390" s="1024"/>
      <c r="E390" s="134">
        <v>8</v>
      </c>
    </row>
    <row r="391" spans="1:5">
      <c r="A391" s="134">
        <v>277</v>
      </c>
      <c r="B391" s="134" t="s">
        <v>468</v>
      </c>
      <c r="C391" s="134"/>
      <c r="D391" s="1024"/>
      <c r="E391" s="134">
        <v>3</v>
      </c>
    </row>
    <row r="392" spans="1:5">
      <c r="A392" s="134">
        <v>281</v>
      </c>
      <c r="B392" s="134" t="s">
        <v>483</v>
      </c>
      <c r="C392" s="134"/>
      <c r="D392" s="1024"/>
      <c r="E392" s="134">
        <v>1</v>
      </c>
    </row>
    <row r="393" spans="1:5">
      <c r="A393" s="134">
        <v>282</v>
      </c>
      <c r="B393" s="134" t="s">
        <v>434</v>
      </c>
      <c r="C393" s="134"/>
      <c r="D393" s="1024"/>
      <c r="E393" s="134">
        <v>14</v>
      </c>
    </row>
    <row r="394" spans="1:5">
      <c r="A394" s="134">
        <v>283</v>
      </c>
      <c r="B394" s="134" t="s">
        <v>377</v>
      </c>
      <c r="C394" s="134"/>
      <c r="D394" s="1024"/>
      <c r="E394" s="134">
        <v>102</v>
      </c>
    </row>
    <row r="395" spans="1:5">
      <c r="A395" s="134">
        <v>284</v>
      </c>
      <c r="B395" s="134" t="s">
        <v>484</v>
      </c>
      <c r="C395" s="134"/>
      <c r="D395" s="1024"/>
      <c r="E395" s="134">
        <v>1</v>
      </c>
    </row>
    <row r="396" spans="1:5">
      <c r="A396" s="134">
        <v>285</v>
      </c>
      <c r="B396" s="134" t="s">
        <v>366</v>
      </c>
      <c r="C396" s="134"/>
      <c r="D396" s="1024"/>
      <c r="E396" s="134">
        <v>150</v>
      </c>
    </row>
    <row r="397" spans="1:5">
      <c r="A397" s="134">
        <v>286</v>
      </c>
      <c r="B397" s="134" t="s">
        <v>429</v>
      </c>
      <c r="C397" s="134"/>
      <c r="D397" s="1024"/>
      <c r="E397" s="134">
        <v>18</v>
      </c>
    </row>
    <row r="398" spans="1:5">
      <c r="A398" s="134">
        <v>287</v>
      </c>
      <c r="B398" s="134" t="s">
        <v>383</v>
      </c>
      <c r="C398" s="134"/>
      <c r="D398" s="1024"/>
      <c r="E398" s="134">
        <v>84</v>
      </c>
    </row>
    <row r="399" spans="1:5">
      <c r="A399" s="134">
        <v>291</v>
      </c>
      <c r="B399" s="134" t="s">
        <v>445</v>
      </c>
      <c r="C399" s="134"/>
      <c r="D399" s="1024"/>
      <c r="E399" s="134">
        <v>8</v>
      </c>
    </row>
    <row r="400" spans="1:5">
      <c r="A400" s="134">
        <v>323</v>
      </c>
      <c r="B400" s="134" t="s">
        <v>401</v>
      </c>
      <c r="C400" s="134"/>
      <c r="D400" s="1024"/>
      <c r="E400" s="134">
        <v>47</v>
      </c>
    </row>
    <row r="401" spans="1:5">
      <c r="A401" s="134">
        <v>326</v>
      </c>
      <c r="B401" s="134" t="s">
        <v>430</v>
      </c>
      <c r="C401" s="134"/>
      <c r="D401" s="1024"/>
      <c r="E401" s="134">
        <v>18</v>
      </c>
    </row>
    <row r="402" spans="1:5">
      <c r="A402" s="134">
        <v>327</v>
      </c>
      <c r="B402" s="134" t="s">
        <v>354</v>
      </c>
      <c r="C402" s="134"/>
      <c r="D402" s="1024"/>
      <c r="E402" s="134">
        <v>261</v>
      </c>
    </row>
    <row r="403" spans="1:5">
      <c r="A403" s="134">
        <v>332</v>
      </c>
      <c r="B403" s="134" t="s">
        <v>385</v>
      </c>
      <c r="C403" s="134"/>
      <c r="D403" s="1024"/>
      <c r="E403" s="134">
        <v>82</v>
      </c>
    </row>
    <row r="404" spans="1:5">
      <c r="A404" s="134">
        <v>334</v>
      </c>
      <c r="B404" s="134" t="s">
        <v>435</v>
      </c>
      <c r="C404" s="134"/>
      <c r="D404" s="1024"/>
      <c r="E404" s="134">
        <v>13</v>
      </c>
    </row>
    <row r="405" spans="1:5">
      <c r="A405" s="134">
        <v>335</v>
      </c>
      <c r="B405" s="134" t="s">
        <v>413</v>
      </c>
      <c r="C405" s="134"/>
      <c r="D405" s="1024"/>
      <c r="E405" s="134">
        <v>30</v>
      </c>
    </row>
    <row r="406" spans="1:5">
      <c r="A406" s="134">
        <v>336</v>
      </c>
      <c r="B406" s="134" t="s">
        <v>402</v>
      </c>
      <c r="C406" s="134"/>
      <c r="D406" s="1024"/>
      <c r="E406" s="134">
        <v>46</v>
      </c>
    </row>
    <row r="407" spans="1:5">
      <c r="A407" s="134">
        <v>337</v>
      </c>
      <c r="B407" s="134" t="s">
        <v>449</v>
      </c>
      <c r="C407" s="134"/>
      <c r="D407" s="1024"/>
      <c r="E407" s="134">
        <v>7</v>
      </c>
    </row>
    <row r="408" spans="1:5">
      <c r="A408" s="134">
        <v>345</v>
      </c>
      <c r="B408" s="134" t="s">
        <v>440</v>
      </c>
      <c r="C408" s="134"/>
      <c r="D408" s="1024"/>
      <c r="E408" s="134">
        <v>9</v>
      </c>
    </row>
    <row r="409" spans="1:5">
      <c r="A409" s="134">
        <v>346</v>
      </c>
      <c r="B409" s="134" t="s">
        <v>469</v>
      </c>
      <c r="C409" s="134"/>
      <c r="D409" s="1024"/>
      <c r="E409" s="134">
        <v>3</v>
      </c>
    </row>
    <row r="410" spans="1:5">
      <c r="A410" s="134">
        <v>347</v>
      </c>
      <c r="B410" s="134" t="s">
        <v>470</v>
      </c>
      <c r="C410" s="134"/>
      <c r="D410" s="1024"/>
      <c r="E410" s="134">
        <v>3</v>
      </c>
    </row>
    <row r="411" spans="1:5">
      <c r="A411" s="1024">
        <v>348</v>
      </c>
      <c r="B411" s="1024" t="s">
        <v>367</v>
      </c>
      <c r="C411" s="134"/>
      <c r="D411" s="1024"/>
      <c r="E411" s="134">
        <v>146</v>
      </c>
    </row>
    <row r="412" spans="1:5">
      <c r="A412" s="1024"/>
      <c r="B412" s="1024"/>
      <c r="C412" s="134">
        <v>368</v>
      </c>
      <c r="D412" s="134" t="s">
        <v>345</v>
      </c>
      <c r="E412" s="134">
        <v>1</v>
      </c>
    </row>
    <row r="413" spans="1:5">
      <c r="A413" s="1024">
        <v>349</v>
      </c>
      <c r="B413" s="1024" t="s">
        <v>378</v>
      </c>
      <c r="C413" s="134"/>
      <c r="D413" s="134" t="s">
        <v>468</v>
      </c>
      <c r="E413" s="134">
        <v>97</v>
      </c>
    </row>
    <row r="414" spans="1:5">
      <c r="A414" s="1024"/>
      <c r="B414" s="1024"/>
      <c r="C414" s="134">
        <v>441</v>
      </c>
      <c r="D414" s="134" t="s">
        <v>374</v>
      </c>
      <c r="E414" s="134">
        <v>1</v>
      </c>
    </row>
    <row r="415" spans="1:5">
      <c r="A415" s="1024"/>
      <c r="B415" s="1024"/>
      <c r="C415" s="134">
        <v>465</v>
      </c>
      <c r="D415" s="134" t="s">
        <v>395</v>
      </c>
      <c r="E415" s="134">
        <v>1</v>
      </c>
    </row>
    <row r="416" spans="1:5">
      <c r="A416" s="134">
        <v>351</v>
      </c>
      <c r="B416" s="134" t="s">
        <v>400</v>
      </c>
      <c r="C416" s="134"/>
      <c r="D416" s="1024" t="s">
        <v>468</v>
      </c>
      <c r="E416" s="134">
        <v>51</v>
      </c>
    </row>
    <row r="417" spans="1:5">
      <c r="A417" s="1024">
        <v>353</v>
      </c>
      <c r="B417" s="1024" t="s">
        <v>373</v>
      </c>
      <c r="C417" s="134"/>
      <c r="D417" s="1024"/>
      <c r="E417" s="134">
        <v>118</v>
      </c>
    </row>
    <row r="418" spans="1:5">
      <c r="A418" s="1024"/>
      <c r="B418" s="1024"/>
      <c r="C418" s="134">
        <v>368</v>
      </c>
      <c r="D418" s="134" t="s">
        <v>345</v>
      </c>
      <c r="E418" s="134">
        <v>1</v>
      </c>
    </row>
    <row r="419" spans="1:5">
      <c r="A419" s="134">
        <v>354</v>
      </c>
      <c r="B419" s="134" t="s">
        <v>436</v>
      </c>
      <c r="C419" s="134"/>
      <c r="D419" s="1024" t="s">
        <v>468</v>
      </c>
      <c r="E419" s="134">
        <v>12</v>
      </c>
    </row>
    <row r="420" spans="1:5">
      <c r="A420" s="134">
        <v>355</v>
      </c>
      <c r="B420" s="134" t="s">
        <v>454</v>
      </c>
      <c r="C420" s="134"/>
      <c r="D420" s="1024"/>
      <c r="E420" s="134">
        <v>6</v>
      </c>
    </row>
    <row r="421" spans="1:5">
      <c r="A421" s="1024">
        <v>357</v>
      </c>
      <c r="B421" s="1024" t="s">
        <v>450</v>
      </c>
      <c r="C421" s="134"/>
      <c r="D421" s="1024"/>
      <c r="E421" s="134">
        <v>5</v>
      </c>
    </row>
    <row r="422" spans="1:5">
      <c r="A422" s="1024"/>
      <c r="B422" s="1024"/>
      <c r="C422" s="134">
        <v>368</v>
      </c>
      <c r="D422" s="134" t="s">
        <v>345</v>
      </c>
      <c r="E422" s="134">
        <v>2</v>
      </c>
    </row>
    <row r="423" spans="1:5">
      <c r="A423" s="134">
        <v>359</v>
      </c>
      <c r="B423" s="134" t="s">
        <v>455</v>
      </c>
      <c r="C423" s="134"/>
      <c r="D423" s="1024" t="s">
        <v>468</v>
      </c>
      <c r="E423" s="134">
        <v>6</v>
      </c>
    </row>
    <row r="424" spans="1:5">
      <c r="A424" s="134">
        <v>361</v>
      </c>
      <c r="B424" s="134" t="s">
        <v>375</v>
      </c>
      <c r="C424" s="134"/>
      <c r="D424" s="1024"/>
      <c r="E424" s="134">
        <v>118</v>
      </c>
    </row>
    <row r="425" spans="1:5">
      <c r="A425" s="134">
        <v>365</v>
      </c>
      <c r="B425" s="134" t="s">
        <v>477</v>
      </c>
      <c r="C425" s="134"/>
      <c r="D425" s="1024"/>
      <c r="E425" s="134">
        <v>2</v>
      </c>
    </row>
    <row r="426" spans="1:5">
      <c r="A426" s="134">
        <v>366</v>
      </c>
      <c r="B426" s="134" t="s">
        <v>485</v>
      </c>
      <c r="C426" s="134"/>
      <c r="D426" s="1024"/>
      <c r="E426" s="134">
        <v>1</v>
      </c>
    </row>
    <row r="427" spans="1:5">
      <c r="A427" s="134">
        <v>367</v>
      </c>
      <c r="B427" s="134" t="s">
        <v>409</v>
      </c>
      <c r="C427" s="134"/>
      <c r="D427" s="1024"/>
      <c r="E427" s="134">
        <v>34</v>
      </c>
    </row>
    <row r="428" spans="1:5">
      <c r="A428" s="1024">
        <v>368</v>
      </c>
      <c r="B428" s="1024" t="s">
        <v>345</v>
      </c>
      <c r="C428" s="134"/>
      <c r="D428" s="1024"/>
      <c r="E428" s="134">
        <v>554</v>
      </c>
    </row>
    <row r="429" spans="1:5">
      <c r="A429" s="1024"/>
      <c r="B429" s="1024"/>
      <c r="C429" s="134">
        <v>439</v>
      </c>
      <c r="D429" s="134" t="s">
        <v>356</v>
      </c>
      <c r="E429" s="134">
        <v>1</v>
      </c>
    </row>
    <row r="430" spans="1:5">
      <c r="A430" s="1024"/>
      <c r="B430" s="1024"/>
      <c r="C430" s="134">
        <v>441</v>
      </c>
      <c r="D430" s="134" t="s">
        <v>374</v>
      </c>
      <c r="E430" s="134">
        <v>1</v>
      </c>
    </row>
    <row r="431" spans="1:5">
      <c r="A431" s="1024"/>
      <c r="B431" s="1024"/>
      <c r="C431" s="134">
        <v>442</v>
      </c>
      <c r="D431" s="134" t="s">
        <v>352</v>
      </c>
      <c r="E431" s="134">
        <v>1</v>
      </c>
    </row>
    <row r="432" spans="1:5">
      <c r="A432" s="1024"/>
      <c r="B432" s="1024"/>
      <c r="C432" s="134">
        <v>472</v>
      </c>
      <c r="D432" s="134" t="s">
        <v>389</v>
      </c>
      <c r="E432" s="134">
        <v>1</v>
      </c>
    </row>
    <row r="433" spans="1:5">
      <c r="A433" s="134">
        <v>371</v>
      </c>
      <c r="B433" s="134" t="s">
        <v>451</v>
      </c>
      <c r="C433" s="134"/>
      <c r="D433" s="1024" t="s">
        <v>468</v>
      </c>
      <c r="E433" s="134">
        <v>7</v>
      </c>
    </row>
    <row r="434" spans="1:5">
      <c r="A434" s="134">
        <v>421</v>
      </c>
      <c r="B434" s="134" t="s">
        <v>421</v>
      </c>
      <c r="C434" s="134"/>
      <c r="D434" s="1024"/>
      <c r="E434" s="134">
        <v>23</v>
      </c>
    </row>
    <row r="435" spans="1:5">
      <c r="A435" s="134">
        <v>422</v>
      </c>
      <c r="B435" s="134" t="s">
        <v>418</v>
      </c>
      <c r="C435" s="134"/>
      <c r="D435" s="1024"/>
      <c r="E435" s="134">
        <v>28</v>
      </c>
    </row>
    <row r="436" spans="1:5">
      <c r="A436" s="134">
        <v>423</v>
      </c>
      <c r="B436" s="134" t="s">
        <v>360</v>
      </c>
      <c r="C436" s="134"/>
      <c r="D436" s="1024"/>
      <c r="E436" s="134">
        <v>200</v>
      </c>
    </row>
    <row r="437" spans="1:5">
      <c r="A437" s="134">
        <v>425</v>
      </c>
      <c r="B437" s="134" t="s">
        <v>407</v>
      </c>
      <c r="C437" s="134"/>
      <c r="D437" s="1024"/>
      <c r="E437" s="134">
        <v>39</v>
      </c>
    </row>
    <row r="438" spans="1:5">
      <c r="A438" s="134">
        <v>427</v>
      </c>
      <c r="B438" s="134" t="s">
        <v>463</v>
      </c>
      <c r="C438" s="134"/>
      <c r="D438" s="1024"/>
      <c r="E438" s="134">
        <v>4</v>
      </c>
    </row>
    <row r="439" spans="1:5">
      <c r="A439" s="134">
        <v>430</v>
      </c>
      <c r="B439" s="134" t="s">
        <v>333</v>
      </c>
      <c r="C439" s="134"/>
      <c r="D439" s="1024"/>
      <c r="E439" s="134">
        <v>363</v>
      </c>
    </row>
    <row r="440" spans="1:5">
      <c r="A440" s="134">
        <v>431</v>
      </c>
      <c r="B440" s="134" t="s">
        <v>371</v>
      </c>
      <c r="C440" s="134"/>
      <c r="D440" s="1024"/>
      <c r="E440" s="134">
        <v>124</v>
      </c>
    </row>
    <row r="441" spans="1:5">
      <c r="A441" s="134">
        <v>432</v>
      </c>
      <c r="B441" s="134" t="s">
        <v>365</v>
      </c>
      <c r="C441" s="134"/>
      <c r="D441" s="1024"/>
      <c r="E441" s="134">
        <v>153</v>
      </c>
    </row>
    <row r="442" spans="1:5">
      <c r="A442" s="134">
        <v>434</v>
      </c>
      <c r="B442" s="134" t="s">
        <v>456</v>
      </c>
      <c r="C442" s="134"/>
      <c r="D442" s="1024"/>
      <c r="E442" s="134">
        <v>6</v>
      </c>
    </row>
    <row r="443" spans="1:5">
      <c r="A443" s="134">
        <v>436</v>
      </c>
      <c r="B443" s="134" t="s">
        <v>350</v>
      </c>
      <c r="C443" s="134"/>
      <c r="D443" s="1024"/>
      <c r="E443" s="134">
        <v>353</v>
      </c>
    </row>
    <row r="444" spans="1:5">
      <c r="A444" s="134">
        <v>437</v>
      </c>
      <c r="B444" s="134" t="s">
        <v>381</v>
      </c>
      <c r="C444" s="134"/>
      <c r="D444" s="1024"/>
      <c r="E444" s="134">
        <v>86</v>
      </c>
    </row>
    <row r="445" spans="1:5">
      <c r="A445" s="134">
        <v>438</v>
      </c>
      <c r="B445" s="134" t="s">
        <v>326</v>
      </c>
      <c r="C445" s="134"/>
      <c r="D445" s="1024"/>
      <c r="E445" s="134">
        <v>355</v>
      </c>
    </row>
    <row r="446" spans="1:5">
      <c r="A446" s="134">
        <v>439</v>
      </c>
      <c r="B446" s="134" t="s">
        <v>356</v>
      </c>
      <c r="C446" s="134"/>
      <c r="D446" s="1024"/>
      <c r="E446" s="134">
        <v>221</v>
      </c>
    </row>
    <row r="447" spans="1:5">
      <c r="A447" s="134">
        <v>441</v>
      </c>
      <c r="B447" s="134" t="s">
        <v>374</v>
      </c>
      <c r="C447" s="134"/>
      <c r="D447" s="1024"/>
      <c r="E447" s="134">
        <v>119</v>
      </c>
    </row>
    <row r="448" spans="1:5">
      <c r="A448" s="1024">
        <v>442</v>
      </c>
      <c r="B448" s="1024" t="s">
        <v>352</v>
      </c>
      <c r="C448" s="134"/>
      <c r="D448" s="1024"/>
      <c r="E448" s="134">
        <v>290</v>
      </c>
    </row>
    <row r="449" spans="1:5">
      <c r="A449" s="1024"/>
      <c r="B449" s="1024"/>
      <c r="C449" s="134">
        <v>467</v>
      </c>
      <c r="D449" s="134" t="s">
        <v>355</v>
      </c>
      <c r="E449" s="134">
        <v>1</v>
      </c>
    </row>
    <row r="450" spans="1:5">
      <c r="A450" s="134">
        <v>444</v>
      </c>
      <c r="B450" s="134" t="s">
        <v>376</v>
      </c>
      <c r="C450" s="134"/>
      <c r="D450" s="1024" t="s">
        <v>468</v>
      </c>
      <c r="E450" s="134">
        <v>110</v>
      </c>
    </row>
    <row r="451" spans="1:5">
      <c r="A451" s="134">
        <v>445</v>
      </c>
      <c r="B451" s="134" t="s">
        <v>403</v>
      </c>
      <c r="C451" s="134"/>
      <c r="D451" s="1024"/>
      <c r="E451" s="134">
        <v>42</v>
      </c>
    </row>
    <row r="452" spans="1:5">
      <c r="A452" s="134">
        <v>446</v>
      </c>
      <c r="B452" s="134" t="s">
        <v>458</v>
      </c>
      <c r="C452" s="134"/>
      <c r="D452" s="1024"/>
      <c r="E452" s="134">
        <v>5</v>
      </c>
    </row>
    <row r="453" spans="1:5">
      <c r="A453" s="134">
        <v>448</v>
      </c>
      <c r="B453" s="134" t="s">
        <v>464</v>
      </c>
      <c r="C453" s="134"/>
      <c r="D453" s="1024"/>
      <c r="E453" s="134">
        <v>4</v>
      </c>
    </row>
    <row r="454" spans="1:5">
      <c r="A454" s="134">
        <v>449</v>
      </c>
      <c r="B454" s="134" t="s">
        <v>446</v>
      </c>
      <c r="C454" s="134"/>
      <c r="D454" s="1024"/>
      <c r="E454" s="134">
        <v>8</v>
      </c>
    </row>
    <row r="455" spans="1:5">
      <c r="A455" s="134">
        <v>450</v>
      </c>
      <c r="B455" s="134" t="s">
        <v>422</v>
      </c>
      <c r="C455" s="134"/>
      <c r="D455" s="1024"/>
      <c r="E455" s="134">
        <v>23</v>
      </c>
    </row>
    <row r="456" spans="1:5">
      <c r="A456" s="1024">
        <v>451</v>
      </c>
      <c r="B456" s="1024" t="s">
        <v>324</v>
      </c>
      <c r="C456" s="134"/>
      <c r="D456" s="1024"/>
      <c r="E456" s="134">
        <v>555</v>
      </c>
    </row>
    <row r="457" spans="1:5">
      <c r="A457" s="1024"/>
      <c r="B457" s="1024"/>
      <c r="C457" s="134">
        <v>475</v>
      </c>
      <c r="D457" s="134" t="s">
        <v>335</v>
      </c>
      <c r="E457" s="134">
        <v>2</v>
      </c>
    </row>
    <row r="458" spans="1:5">
      <c r="A458" s="134">
        <v>456</v>
      </c>
      <c r="B458" s="134" t="s">
        <v>471</v>
      </c>
      <c r="C458" s="134"/>
      <c r="D458" s="1024" t="s">
        <v>468</v>
      </c>
      <c r="E458" s="134">
        <v>3</v>
      </c>
    </row>
    <row r="459" spans="1:5">
      <c r="A459" s="134">
        <v>457</v>
      </c>
      <c r="B459" s="134" t="s">
        <v>404</v>
      </c>
      <c r="C459" s="134"/>
      <c r="D459" s="1024"/>
      <c r="E459" s="134">
        <v>42</v>
      </c>
    </row>
    <row r="460" spans="1:5">
      <c r="A460" s="134">
        <v>458</v>
      </c>
      <c r="B460" s="134" t="s">
        <v>419</v>
      </c>
      <c r="C460" s="134"/>
      <c r="D460" s="1024"/>
      <c r="E460" s="134">
        <v>28</v>
      </c>
    </row>
    <row r="461" spans="1:5">
      <c r="A461" s="134">
        <v>460</v>
      </c>
      <c r="B461" s="134" t="s">
        <v>412</v>
      </c>
      <c r="C461" s="134"/>
      <c r="D461" s="1024"/>
      <c r="E461" s="134">
        <v>33</v>
      </c>
    </row>
    <row r="462" spans="1:5">
      <c r="A462" s="134">
        <v>461</v>
      </c>
      <c r="B462" s="134" t="s">
        <v>368</v>
      </c>
      <c r="C462" s="134"/>
      <c r="D462" s="1024"/>
      <c r="E462" s="134">
        <v>142</v>
      </c>
    </row>
    <row r="463" spans="1:5">
      <c r="A463" s="134">
        <v>462</v>
      </c>
      <c r="B463" s="134" t="s">
        <v>386</v>
      </c>
      <c r="C463" s="134"/>
      <c r="D463" s="1024"/>
      <c r="E463" s="134">
        <v>82</v>
      </c>
    </row>
    <row r="464" spans="1:5">
      <c r="A464" s="1024">
        <v>465</v>
      </c>
      <c r="B464" s="1024" t="s">
        <v>395</v>
      </c>
      <c r="C464" s="134"/>
      <c r="D464" s="1024"/>
      <c r="E464" s="134">
        <v>70</v>
      </c>
    </row>
    <row r="465" spans="1:5">
      <c r="A465" s="1024"/>
      <c r="B465" s="1024"/>
      <c r="C465" s="134">
        <v>479</v>
      </c>
      <c r="D465" s="134" t="s">
        <v>334</v>
      </c>
      <c r="E465" s="134">
        <v>1</v>
      </c>
    </row>
    <row r="466" spans="1:5">
      <c r="A466" s="134">
        <v>467</v>
      </c>
      <c r="B466" s="134" t="s">
        <v>355</v>
      </c>
      <c r="C466" s="134"/>
      <c r="D466" s="1024" t="s">
        <v>468</v>
      </c>
      <c r="E466" s="134">
        <v>258</v>
      </c>
    </row>
    <row r="467" spans="1:5">
      <c r="A467" s="134">
        <v>469</v>
      </c>
      <c r="B467" s="134" t="s">
        <v>478</v>
      </c>
      <c r="C467" s="134"/>
      <c r="D467" s="1024"/>
      <c r="E467" s="134">
        <v>2</v>
      </c>
    </row>
    <row r="468" spans="1:5">
      <c r="A468" s="134">
        <v>470</v>
      </c>
      <c r="B468" s="134" t="s">
        <v>459</v>
      </c>
      <c r="C468" s="134"/>
      <c r="D468" s="1024"/>
      <c r="E468" s="134">
        <v>5</v>
      </c>
    </row>
    <row r="469" spans="1:5">
      <c r="A469" s="134">
        <v>471</v>
      </c>
      <c r="B469" s="134" t="s">
        <v>472</v>
      </c>
      <c r="C469" s="134"/>
      <c r="D469" s="1024"/>
      <c r="E469" s="134">
        <v>3</v>
      </c>
    </row>
    <row r="470" spans="1:5">
      <c r="A470" s="134">
        <v>472</v>
      </c>
      <c r="B470" s="134" t="s">
        <v>389</v>
      </c>
      <c r="C470" s="134"/>
      <c r="D470" s="1024"/>
      <c r="E470" s="134">
        <v>76</v>
      </c>
    </row>
    <row r="471" spans="1:5">
      <c r="A471" s="134">
        <v>474</v>
      </c>
      <c r="B471" s="134" t="s">
        <v>452</v>
      </c>
      <c r="C471" s="134"/>
      <c r="D471" s="1024"/>
      <c r="E471" s="134">
        <v>7</v>
      </c>
    </row>
    <row r="472" spans="1:5">
      <c r="A472" s="134">
        <v>475</v>
      </c>
      <c r="B472" s="134" t="s">
        <v>335</v>
      </c>
      <c r="C472" s="134"/>
      <c r="D472" s="1024"/>
      <c r="E472" s="134">
        <v>202</v>
      </c>
    </row>
    <row r="473" spans="1:5">
      <c r="A473" s="134">
        <v>476</v>
      </c>
      <c r="B473" s="134" t="s">
        <v>364</v>
      </c>
      <c r="C473" s="134"/>
      <c r="D473" s="1024"/>
      <c r="E473" s="134">
        <v>160</v>
      </c>
    </row>
    <row r="474" spans="1:5">
      <c r="A474" s="134">
        <v>477</v>
      </c>
      <c r="B474" s="134" t="s">
        <v>414</v>
      </c>
      <c r="C474" s="134"/>
      <c r="D474" s="1024"/>
      <c r="E474" s="134">
        <v>29</v>
      </c>
    </row>
    <row r="475" spans="1:5">
      <c r="A475" s="134">
        <v>479</v>
      </c>
      <c r="B475" s="134" t="s">
        <v>334</v>
      </c>
      <c r="C475" s="134"/>
      <c r="D475" s="1024"/>
      <c r="E475" s="134">
        <v>736</v>
      </c>
    </row>
    <row r="476" spans="1:5">
      <c r="A476" s="134">
        <v>482</v>
      </c>
      <c r="B476" s="134" t="s">
        <v>423</v>
      </c>
      <c r="C476" s="134"/>
      <c r="D476" s="1024"/>
      <c r="E476" s="134">
        <v>22</v>
      </c>
    </row>
    <row r="477" spans="1:5" ht="25.5">
      <c r="A477" s="134">
        <v>499</v>
      </c>
      <c r="B477" s="134" t="s">
        <v>460</v>
      </c>
      <c r="C477" s="134"/>
      <c r="D477" s="1024"/>
      <c r="E477" s="134">
        <v>5</v>
      </c>
    </row>
    <row r="478" spans="1:5">
      <c r="A478" s="134">
        <v>523</v>
      </c>
      <c r="B478" s="134" t="s">
        <v>394</v>
      </c>
      <c r="C478" s="134"/>
      <c r="D478" s="1024"/>
      <c r="E478" s="134">
        <v>72</v>
      </c>
    </row>
    <row r="479" spans="1:5">
      <c r="A479" s="134">
        <v>536</v>
      </c>
      <c r="B479" s="134" t="s">
        <v>415</v>
      </c>
      <c r="C479" s="134"/>
      <c r="D479" s="1024"/>
      <c r="E479" s="134">
        <v>29</v>
      </c>
    </row>
    <row r="480" spans="1:5">
      <c r="A480" s="134">
        <v>543</v>
      </c>
      <c r="B480" s="134" t="s">
        <v>486</v>
      </c>
      <c r="C480" s="134"/>
      <c r="D480" s="1024"/>
      <c r="E480" s="134">
        <v>1</v>
      </c>
    </row>
    <row r="481" spans="1:5">
      <c r="A481" s="134">
        <v>997</v>
      </c>
      <c r="B481" s="134" t="s">
        <v>410</v>
      </c>
      <c r="C481" s="134"/>
      <c r="D481" s="1024"/>
      <c r="E481" s="134">
        <v>34</v>
      </c>
    </row>
    <row r="482" spans="1:5">
      <c r="A482" s="134">
        <v>998</v>
      </c>
      <c r="B482" s="134" t="s">
        <v>396</v>
      </c>
      <c r="C482" s="134"/>
      <c r="D482" s="1024"/>
      <c r="E482" s="134">
        <v>69</v>
      </c>
    </row>
    <row r="483" spans="1:5">
      <c r="A483" s="134">
        <v>999</v>
      </c>
      <c r="B483" s="134" t="s">
        <v>465</v>
      </c>
      <c r="C483" s="134"/>
      <c r="D483" s="1024"/>
      <c r="E483" s="134">
        <v>4</v>
      </c>
    </row>
    <row r="484" spans="1:5">
      <c r="A484" s="122" t="s">
        <v>186</v>
      </c>
    </row>
  </sheetData>
  <customSheetViews>
    <customSheetView guid="{9CA68ABA-C7BA-4E64-96EE-1D97745C1F44}" topLeftCell="A454">
      <selection sqref="A1:E1"/>
      <pageMargins left="0.78740157499999996" right="0.78740157499999996" top="0.984251969" bottom="0.984251969" header="0.4921259845" footer="0.4921259845"/>
      <pageSetup paperSize="9" orientation="portrait" r:id="rId1"/>
      <headerFooter alignWithMargins="0"/>
    </customSheetView>
  </customSheetViews>
  <mergeCells count="115">
    <mergeCell ref="A146:A147"/>
    <mergeCell ref="B146:B147"/>
    <mergeCell ref="A148:A153"/>
    <mergeCell ref="B148:B153"/>
    <mergeCell ref="A154:A157"/>
    <mergeCell ref="B154:B157"/>
    <mergeCell ref="A2:B2"/>
    <mergeCell ref="C2:D2"/>
    <mergeCell ref="A3:A143"/>
    <mergeCell ref="B3:B143"/>
    <mergeCell ref="A198:A201"/>
    <mergeCell ref="B198:B201"/>
    <mergeCell ref="A202:A204"/>
    <mergeCell ref="B202:B204"/>
    <mergeCell ref="A205:A207"/>
    <mergeCell ref="B205:B207"/>
    <mergeCell ref="A158:A162"/>
    <mergeCell ref="B158:B162"/>
    <mergeCell ref="D163:D165"/>
    <mergeCell ref="A165:A167"/>
    <mergeCell ref="B165:B167"/>
    <mergeCell ref="A168:A197"/>
    <mergeCell ref="B168:B197"/>
    <mergeCell ref="D221:D222"/>
    <mergeCell ref="A222:A253"/>
    <mergeCell ref="B222:B253"/>
    <mergeCell ref="D254:D255"/>
    <mergeCell ref="A255:A256"/>
    <mergeCell ref="B255:B256"/>
    <mergeCell ref="A208:A209"/>
    <mergeCell ref="B208:B209"/>
    <mergeCell ref="A210:A216"/>
    <mergeCell ref="B210:B216"/>
    <mergeCell ref="A217:A220"/>
    <mergeCell ref="B217:B220"/>
    <mergeCell ref="A265:A266"/>
    <mergeCell ref="B265:B266"/>
    <mergeCell ref="D267:D268"/>
    <mergeCell ref="A268:A273"/>
    <mergeCell ref="B268:B273"/>
    <mergeCell ref="A274:A275"/>
    <mergeCell ref="B274:B275"/>
    <mergeCell ref="A258:A259"/>
    <mergeCell ref="B258:B259"/>
    <mergeCell ref="A260:A262"/>
    <mergeCell ref="B260:B262"/>
    <mergeCell ref="A263:A264"/>
    <mergeCell ref="B263:B264"/>
    <mergeCell ref="A297:A300"/>
    <mergeCell ref="B297:B300"/>
    <mergeCell ref="D301:D302"/>
    <mergeCell ref="A302:A304"/>
    <mergeCell ref="B302:B304"/>
    <mergeCell ref="A305:A313"/>
    <mergeCell ref="B305:B313"/>
    <mergeCell ref="A276:A278"/>
    <mergeCell ref="B276:B278"/>
    <mergeCell ref="A279:A289"/>
    <mergeCell ref="B279:B289"/>
    <mergeCell ref="D290:D291"/>
    <mergeCell ref="A291:A296"/>
    <mergeCell ref="B291:B296"/>
    <mergeCell ref="A332:A333"/>
    <mergeCell ref="B332:B333"/>
    <mergeCell ref="A334:A337"/>
    <mergeCell ref="B334:B337"/>
    <mergeCell ref="A338:A339"/>
    <mergeCell ref="B338:B339"/>
    <mergeCell ref="D314:D315"/>
    <mergeCell ref="A315:A316"/>
    <mergeCell ref="B315:B316"/>
    <mergeCell ref="A317:A326"/>
    <mergeCell ref="B317:B326"/>
    <mergeCell ref="D327:D328"/>
    <mergeCell ref="A328:A331"/>
    <mergeCell ref="B328:B331"/>
    <mergeCell ref="B417:B418"/>
    <mergeCell ref="D355:D359"/>
    <mergeCell ref="A359:A360"/>
    <mergeCell ref="B359:B360"/>
    <mergeCell ref="D361:D374"/>
    <mergeCell ref="A374:A375"/>
    <mergeCell ref="B374:B375"/>
    <mergeCell ref="A340:A347"/>
    <mergeCell ref="B340:B347"/>
    <mergeCell ref="D348:D349"/>
    <mergeCell ref="A349:A350"/>
    <mergeCell ref="B349:B350"/>
    <mergeCell ref="D351:D353"/>
    <mergeCell ref="A353:A354"/>
    <mergeCell ref="B353:B354"/>
    <mergeCell ref="D458:D464"/>
    <mergeCell ref="A464:A465"/>
    <mergeCell ref="B464:B465"/>
    <mergeCell ref="D466:D483"/>
    <mergeCell ref="A1:E1"/>
    <mergeCell ref="D433:D448"/>
    <mergeCell ref="A448:A449"/>
    <mergeCell ref="B448:B449"/>
    <mergeCell ref="D450:D456"/>
    <mergeCell ref="A456:A457"/>
    <mergeCell ref="B456:B457"/>
    <mergeCell ref="D419:D421"/>
    <mergeCell ref="A421:A422"/>
    <mergeCell ref="B421:B422"/>
    <mergeCell ref="D423:D428"/>
    <mergeCell ref="A428:A432"/>
    <mergeCell ref="B428:B432"/>
    <mergeCell ref="D376:D411"/>
    <mergeCell ref="A411:A412"/>
    <mergeCell ref="B411:B412"/>
    <mergeCell ref="A413:A415"/>
    <mergeCell ref="B413:B415"/>
    <mergeCell ref="D416:D417"/>
    <mergeCell ref="A417:A418"/>
  </mergeCells>
  <pageMargins left="0.78740157499999996" right="0.78740157499999996" top="0.984251969" bottom="0.984251969" header="0.4921259845" footer="0.4921259845"/>
  <pageSetup paperSize="9"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19" sqref="G19"/>
    </sheetView>
  </sheetViews>
  <sheetFormatPr baseColWidth="10" defaultRowHeight="12.75"/>
  <cols>
    <col min="1" max="1" width="20.125" style="115" customWidth="1"/>
    <col min="2" max="2" width="13.75" style="115" customWidth="1"/>
    <col min="3" max="3" width="14.125" style="115" customWidth="1"/>
    <col min="4" max="256" width="11.25" style="115"/>
    <col min="257" max="257" width="20.125" style="115" customWidth="1"/>
    <col min="258" max="258" width="13.75" style="115" customWidth="1"/>
    <col min="259" max="259" width="14.125" style="115" customWidth="1"/>
    <col min="260" max="512" width="11.25" style="115"/>
    <col min="513" max="513" width="20.125" style="115" customWidth="1"/>
    <col min="514" max="514" width="13.75" style="115" customWidth="1"/>
    <col min="515" max="515" width="14.125" style="115" customWidth="1"/>
    <col min="516" max="768" width="11.25" style="115"/>
    <col min="769" max="769" width="20.125" style="115" customWidth="1"/>
    <col min="770" max="770" width="13.75" style="115" customWidth="1"/>
    <col min="771" max="771" width="14.125" style="115" customWidth="1"/>
    <col min="772" max="1024" width="11.25" style="115"/>
    <col min="1025" max="1025" width="20.125" style="115" customWidth="1"/>
    <col min="1026" max="1026" width="13.75" style="115" customWidth="1"/>
    <col min="1027" max="1027" width="14.125" style="115" customWidth="1"/>
    <col min="1028" max="1280" width="11.25" style="115"/>
    <col min="1281" max="1281" width="20.125" style="115" customWidth="1"/>
    <col min="1282" max="1282" width="13.75" style="115" customWidth="1"/>
    <col min="1283" max="1283" width="14.125" style="115" customWidth="1"/>
    <col min="1284" max="1536" width="11.25" style="115"/>
    <col min="1537" max="1537" width="20.125" style="115" customWidth="1"/>
    <col min="1538" max="1538" width="13.75" style="115" customWidth="1"/>
    <col min="1539" max="1539" width="14.125" style="115" customWidth="1"/>
    <col min="1540" max="1792" width="11.25" style="115"/>
    <col min="1793" max="1793" width="20.125" style="115" customWidth="1"/>
    <col min="1794" max="1794" width="13.75" style="115" customWidth="1"/>
    <col min="1795" max="1795" width="14.125" style="115" customWidth="1"/>
    <col min="1796" max="2048" width="11.25" style="115"/>
    <col min="2049" max="2049" width="20.125" style="115" customWidth="1"/>
    <col min="2050" max="2050" width="13.75" style="115" customWidth="1"/>
    <col min="2051" max="2051" width="14.125" style="115" customWidth="1"/>
    <col min="2052" max="2304" width="11.25" style="115"/>
    <col min="2305" max="2305" width="20.125" style="115" customWidth="1"/>
    <col min="2306" max="2306" width="13.75" style="115" customWidth="1"/>
    <col min="2307" max="2307" width="14.125" style="115" customWidth="1"/>
    <col min="2308" max="2560" width="11.25" style="115"/>
    <col min="2561" max="2561" width="20.125" style="115" customWidth="1"/>
    <col min="2562" max="2562" width="13.75" style="115" customWidth="1"/>
    <col min="2563" max="2563" width="14.125" style="115" customWidth="1"/>
    <col min="2564" max="2816" width="11.25" style="115"/>
    <col min="2817" max="2817" width="20.125" style="115" customWidth="1"/>
    <col min="2818" max="2818" width="13.75" style="115" customWidth="1"/>
    <col min="2819" max="2819" width="14.125" style="115" customWidth="1"/>
    <col min="2820" max="3072" width="11.25" style="115"/>
    <col min="3073" max="3073" width="20.125" style="115" customWidth="1"/>
    <col min="3074" max="3074" width="13.75" style="115" customWidth="1"/>
    <col min="3075" max="3075" width="14.125" style="115" customWidth="1"/>
    <col min="3076" max="3328" width="11.25" style="115"/>
    <col min="3329" max="3329" width="20.125" style="115" customWidth="1"/>
    <col min="3330" max="3330" width="13.75" style="115" customWidth="1"/>
    <col min="3331" max="3331" width="14.125" style="115" customWidth="1"/>
    <col min="3332" max="3584" width="11.25" style="115"/>
    <col min="3585" max="3585" width="20.125" style="115" customWidth="1"/>
    <col min="3586" max="3586" width="13.75" style="115" customWidth="1"/>
    <col min="3587" max="3587" width="14.125" style="115" customWidth="1"/>
    <col min="3588" max="3840" width="11.25" style="115"/>
    <col min="3841" max="3841" width="20.125" style="115" customWidth="1"/>
    <col min="3842" max="3842" width="13.75" style="115" customWidth="1"/>
    <col min="3843" max="3843" width="14.125" style="115" customWidth="1"/>
    <col min="3844" max="4096" width="11.25" style="115"/>
    <col min="4097" max="4097" width="20.125" style="115" customWidth="1"/>
    <col min="4098" max="4098" width="13.75" style="115" customWidth="1"/>
    <col min="4099" max="4099" width="14.125" style="115" customWidth="1"/>
    <col min="4100" max="4352" width="11.25" style="115"/>
    <col min="4353" max="4353" width="20.125" style="115" customWidth="1"/>
    <col min="4354" max="4354" width="13.75" style="115" customWidth="1"/>
    <col min="4355" max="4355" width="14.125" style="115" customWidth="1"/>
    <col min="4356" max="4608" width="11.25" style="115"/>
    <col min="4609" max="4609" width="20.125" style="115" customWidth="1"/>
    <col min="4610" max="4610" width="13.75" style="115" customWidth="1"/>
    <col min="4611" max="4611" width="14.125" style="115" customWidth="1"/>
    <col min="4612" max="4864" width="11.25" style="115"/>
    <col min="4865" max="4865" width="20.125" style="115" customWidth="1"/>
    <col min="4866" max="4866" width="13.75" style="115" customWidth="1"/>
    <col min="4867" max="4867" width="14.125" style="115" customWidth="1"/>
    <col min="4868" max="5120" width="11.25" style="115"/>
    <col min="5121" max="5121" width="20.125" style="115" customWidth="1"/>
    <col min="5122" max="5122" width="13.75" style="115" customWidth="1"/>
    <col min="5123" max="5123" width="14.125" style="115" customWidth="1"/>
    <col min="5124" max="5376" width="11.25" style="115"/>
    <col min="5377" max="5377" width="20.125" style="115" customWidth="1"/>
    <col min="5378" max="5378" width="13.75" style="115" customWidth="1"/>
    <col min="5379" max="5379" width="14.125" style="115" customWidth="1"/>
    <col min="5380" max="5632" width="11.25" style="115"/>
    <col min="5633" max="5633" width="20.125" style="115" customWidth="1"/>
    <col min="5634" max="5634" width="13.75" style="115" customWidth="1"/>
    <col min="5635" max="5635" width="14.125" style="115" customWidth="1"/>
    <col min="5636" max="5888" width="11.25" style="115"/>
    <col min="5889" max="5889" width="20.125" style="115" customWidth="1"/>
    <col min="5890" max="5890" width="13.75" style="115" customWidth="1"/>
    <col min="5891" max="5891" width="14.125" style="115" customWidth="1"/>
    <col min="5892" max="6144" width="11.25" style="115"/>
    <col min="6145" max="6145" width="20.125" style="115" customWidth="1"/>
    <col min="6146" max="6146" width="13.75" style="115" customWidth="1"/>
    <col min="6147" max="6147" width="14.125" style="115" customWidth="1"/>
    <col min="6148" max="6400" width="11.25" style="115"/>
    <col min="6401" max="6401" width="20.125" style="115" customWidth="1"/>
    <col min="6402" max="6402" width="13.75" style="115" customWidth="1"/>
    <col min="6403" max="6403" width="14.125" style="115" customWidth="1"/>
    <col min="6404" max="6656" width="11.25" style="115"/>
    <col min="6657" max="6657" width="20.125" style="115" customWidth="1"/>
    <col min="6658" max="6658" width="13.75" style="115" customWidth="1"/>
    <col min="6659" max="6659" width="14.125" style="115" customWidth="1"/>
    <col min="6660" max="6912" width="11.25" style="115"/>
    <col min="6913" max="6913" width="20.125" style="115" customWidth="1"/>
    <col min="6914" max="6914" width="13.75" style="115" customWidth="1"/>
    <col min="6915" max="6915" width="14.125" style="115" customWidth="1"/>
    <col min="6916" max="7168" width="11.25" style="115"/>
    <col min="7169" max="7169" width="20.125" style="115" customWidth="1"/>
    <col min="7170" max="7170" width="13.75" style="115" customWidth="1"/>
    <col min="7171" max="7171" width="14.125" style="115" customWidth="1"/>
    <col min="7172" max="7424" width="11.25" style="115"/>
    <col min="7425" max="7425" width="20.125" style="115" customWidth="1"/>
    <col min="7426" max="7426" width="13.75" style="115" customWidth="1"/>
    <col min="7427" max="7427" width="14.125" style="115" customWidth="1"/>
    <col min="7428" max="7680" width="11.25" style="115"/>
    <col min="7681" max="7681" width="20.125" style="115" customWidth="1"/>
    <col min="7682" max="7682" width="13.75" style="115" customWidth="1"/>
    <col min="7683" max="7683" width="14.125" style="115" customWidth="1"/>
    <col min="7684" max="7936" width="11.25" style="115"/>
    <col min="7937" max="7937" width="20.125" style="115" customWidth="1"/>
    <col min="7938" max="7938" width="13.75" style="115" customWidth="1"/>
    <col min="7939" max="7939" width="14.125" style="115" customWidth="1"/>
    <col min="7940" max="8192" width="11.25" style="115"/>
    <col min="8193" max="8193" width="20.125" style="115" customWidth="1"/>
    <col min="8194" max="8194" width="13.75" style="115" customWidth="1"/>
    <col min="8195" max="8195" width="14.125" style="115" customWidth="1"/>
    <col min="8196" max="8448" width="11.25" style="115"/>
    <col min="8449" max="8449" width="20.125" style="115" customWidth="1"/>
    <col min="8450" max="8450" width="13.75" style="115" customWidth="1"/>
    <col min="8451" max="8451" width="14.125" style="115" customWidth="1"/>
    <col min="8452" max="8704" width="11.25" style="115"/>
    <col min="8705" max="8705" width="20.125" style="115" customWidth="1"/>
    <col min="8706" max="8706" width="13.75" style="115" customWidth="1"/>
    <col min="8707" max="8707" width="14.125" style="115" customWidth="1"/>
    <col min="8708" max="8960" width="11.25" style="115"/>
    <col min="8961" max="8961" width="20.125" style="115" customWidth="1"/>
    <col min="8962" max="8962" width="13.75" style="115" customWidth="1"/>
    <col min="8963" max="8963" width="14.125" style="115" customWidth="1"/>
    <col min="8964" max="9216" width="11.25" style="115"/>
    <col min="9217" max="9217" width="20.125" style="115" customWidth="1"/>
    <col min="9218" max="9218" width="13.75" style="115" customWidth="1"/>
    <col min="9219" max="9219" width="14.125" style="115" customWidth="1"/>
    <col min="9220" max="9472" width="11.25" style="115"/>
    <col min="9473" max="9473" width="20.125" style="115" customWidth="1"/>
    <col min="9474" max="9474" width="13.75" style="115" customWidth="1"/>
    <col min="9475" max="9475" width="14.125" style="115" customWidth="1"/>
    <col min="9476" max="9728" width="11.25" style="115"/>
    <col min="9729" max="9729" width="20.125" style="115" customWidth="1"/>
    <col min="9730" max="9730" width="13.75" style="115" customWidth="1"/>
    <col min="9731" max="9731" width="14.125" style="115" customWidth="1"/>
    <col min="9732" max="9984" width="11.25" style="115"/>
    <col min="9985" max="9985" width="20.125" style="115" customWidth="1"/>
    <col min="9986" max="9986" width="13.75" style="115" customWidth="1"/>
    <col min="9987" max="9987" width="14.125" style="115" customWidth="1"/>
    <col min="9988" max="10240" width="11.25" style="115"/>
    <col min="10241" max="10241" width="20.125" style="115" customWidth="1"/>
    <col min="10242" max="10242" width="13.75" style="115" customWidth="1"/>
    <col min="10243" max="10243" width="14.125" style="115" customWidth="1"/>
    <col min="10244" max="10496" width="11.25" style="115"/>
    <col min="10497" max="10497" width="20.125" style="115" customWidth="1"/>
    <col min="10498" max="10498" width="13.75" style="115" customWidth="1"/>
    <col min="10499" max="10499" width="14.125" style="115" customWidth="1"/>
    <col min="10500" max="10752" width="11.25" style="115"/>
    <col min="10753" max="10753" width="20.125" style="115" customWidth="1"/>
    <col min="10754" max="10754" width="13.75" style="115" customWidth="1"/>
    <col min="10755" max="10755" width="14.125" style="115" customWidth="1"/>
    <col min="10756" max="11008" width="11.25" style="115"/>
    <col min="11009" max="11009" width="20.125" style="115" customWidth="1"/>
    <col min="11010" max="11010" width="13.75" style="115" customWidth="1"/>
    <col min="11011" max="11011" width="14.125" style="115" customWidth="1"/>
    <col min="11012" max="11264" width="11.25" style="115"/>
    <col min="11265" max="11265" width="20.125" style="115" customWidth="1"/>
    <col min="11266" max="11266" width="13.75" style="115" customWidth="1"/>
    <col min="11267" max="11267" width="14.125" style="115" customWidth="1"/>
    <col min="11268" max="11520" width="11.25" style="115"/>
    <col min="11521" max="11521" width="20.125" style="115" customWidth="1"/>
    <col min="11522" max="11522" width="13.75" style="115" customWidth="1"/>
    <col min="11523" max="11523" width="14.125" style="115" customWidth="1"/>
    <col min="11524" max="11776" width="11.25" style="115"/>
    <col min="11777" max="11777" width="20.125" style="115" customWidth="1"/>
    <col min="11778" max="11778" width="13.75" style="115" customWidth="1"/>
    <col min="11779" max="11779" width="14.125" style="115" customWidth="1"/>
    <col min="11780" max="12032" width="11.25" style="115"/>
    <col min="12033" max="12033" width="20.125" style="115" customWidth="1"/>
    <col min="12034" max="12034" width="13.75" style="115" customWidth="1"/>
    <col min="12035" max="12035" width="14.125" style="115" customWidth="1"/>
    <col min="12036" max="12288" width="11.25" style="115"/>
    <col min="12289" max="12289" width="20.125" style="115" customWidth="1"/>
    <col min="12290" max="12290" width="13.75" style="115" customWidth="1"/>
    <col min="12291" max="12291" width="14.125" style="115" customWidth="1"/>
    <col min="12292" max="12544" width="11.25" style="115"/>
    <col min="12545" max="12545" width="20.125" style="115" customWidth="1"/>
    <col min="12546" max="12546" width="13.75" style="115" customWidth="1"/>
    <col min="12547" max="12547" width="14.125" style="115" customWidth="1"/>
    <col min="12548" max="12800" width="11.25" style="115"/>
    <col min="12801" max="12801" width="20.125" style="115" customWidth="1"/>
    <col min="12802" max="12802" width="13.75" style="115" customWidth="1"/>
    <col min="12803" max="12803" width="14.125" style="115" customWidth="1"/>
    <col min="12804" max="13056" width="11.25" style="115"/>
    <col min="13057" max="13057" width="20.125" style="115" customWidth="1"/>
    <col min="13058" max="13058" width="13.75" style="115" customWidth="1"/>
    <col min="13059" max="13059" width="14.125" style="115" customWidth="1"/>
    <col min="13060" max="13312" width="11.25" style="115"/>
    <col min="13313" max="13313" width="20.125" style="115" customWidth="1"/>
    <col min="13314" max="13314" width="13.75" style="115" customWidth="1"/>
    <col min="13315" max="13315" width="14.125" style="115" customWidth="1"/>
    <col min="13316" max="13568" width="11.25" style="115"/>
    <col min="13569" max="13569" width="20.125" style="115" customWidth="1"/>
    <col min="13570" max="13570" width="13.75" style="115" customWidth="1"/>
    <col min="13571" max="13571" width="14.125" style="115" customWidth="1"/>
    <col min="13572" max="13824" width="11.25" style="115"/>
    <col min="13825" max="13825" width="20.125" style="115" customWidth="1"/>
    <col min="13826" max="13826" width="13.75" style="115" customWidth="1"/>
    <col min="13827" max="13827" width="14.125" style="115" customWidth="1"/>
    <col min="13828" max="14080" width="11.25" style="115"/>
    <col min="14081" max="14081" width="20.125" style="115" customWidth="1"/>
    <col min="14082" max="14082" width="13.75" style="115" customWidth="1"/>
    <col min="14083" max="14083" width="14.125" style="115" customWidth="1"/>
    <col min="14084" max="14336" width="11.25" style="115"/>
    <col min="14337" max="14337" width="20.125" style="115" customWidth="1"/>
    <col min="14338" max="14338" width="13.75" style="115" customWidth="1"/>
    <col min="14339" max="14339" width="14.125" style="115" customWidth="1"/>
    <col min="14340" max="14592" width="11.25" style="115"/>
    <col min="14593" max="14593" width="20.125" style="115" customWidth="1"/>
    <col min="14594" max="14594" width="13.75" style="115" customWidth="1"/>
    <col min="14595" max="14595" width="14.125" style="115" customWidth="1"/>
    <col min="14596" max="14848" width="11.25" style="115"/>
    <col min="14849" max="14849" width="20.125" style="115" customWidth="1"/>
    <col min="14850" max="14850" width="13.75" style="115" customWidth="1"/>
    <col min="14851" max="14851" width="14.125" style="115" customWidth="1"/>
    <col min="14852" max="15104" width="11.25" style="115"/>
    <col min="15105" max="15105" width="20.125" style="115" customWidth="1"/>
    <col min="15106" max="15106" width="13.75" style="115" customWidth="1"/>
    <col min="15107" max="15107" width="14.125" style="115" customWidth="1"/>
    <col min="15108" max="15360" width="11.25" style="115"/>
    <col min="15361" max="15361" width="20.125" style="115" customWidth="1"/>
    <col min="15362" max="15362" width="13.75" style="115" customWidth="1"/>
    <col min="15363" max="15363" width="14.125" style="115" customWidth="1"/>
    <col min="15364" max="15616" width="11.25" style="115"/>
    <col min="15617" max="15617" width="20.125" style="115" customWidth="1"/>
    <col min="15618" max="15618" width="13.75" style="115" customWidth="1"/>
    <col min="15619" max="15619" width="14.125" style="115" customWidth="1"/>
    <col min="15620" max="15872" width="11.25" style="115"/>
    <col min="15873" max="15873" width="20.125" style="115" customWidth="1"/>
    <col min="15874" max="15874" width="13.75" style="115" customWidth="1"/>
    <col min="15875" max="15875" width="14.125" style="115" customWidth="1"/>
    <col min="15876" max="16128" width="11.25" style="115"/>
    <col min="16129" max="16129" width="20.125" style="115" customWidth="1"/>
    <col min="16130" max="16130" width="13.75" style="115" customWidth="1"/>
    <col min="16131" max="16131" width="14.125" style="115" customWidth="1"/>
    <col min="16132" max="16384" width="11.25" style="115"/>
  </cols>
  <sheetData>
    <row r="1" spans="1:10" ht="27.6" customHeight="1">
      <c r="A1" s="1012" t="s">
        <v>497</v>
      </c>
      <c r="B1" s="1012"/>
      <c r="C1" s="1012"/>
      <c r="D1" s="969"/>
      <c r="E1" s="969"/>
      <c r="F1" s="969"/>
      <c r="G1" s="969"/>
      <c r="H1" s="969"/>
      <c r="I1" s="969"/>
      <c r="J1" s="969"/>
    </row>
    <row r="2" spans="1:10">
      <c r="A2" s="1012"/>
      <c r="B2" s="1012"/>
      <c r="C2" s="1012"/>
    </row>
    <row r="3" spans="1:10" ht="25.5">
      <c r="A3" s="158" t="s">
        <v>231</v>
      </c>
      <c r="B3" s="147" t="s">
        <v>232</v>
      </c>
      <c r="C3" s="147" t="s">
        <v>233</v>
      </c>
    </row>
    <row r="4" spans="1:10">
      <c r="A4" s="119" t="s">
        <v>234</v>
      </c>
      <c r="B4" s="161">
        <v>227</v>
      </c>
      <c r="C4" s="161">
        <v>9</v>
      </c>
    </row>
    <row r="5" spans="1:10">
      <c r="A5" s="119" t="s">
        <v>10</v>
      </c>
      <c r="B5" s="161">
        <v>23</v>
      </c>
      <c r="C5" s="161">
        <v>3</v>
      </c>
    </row>
    <row r="6" spans="1:10">
      <c r="A6" s="119" t="s">
        <v>235</v>
      </c>
      <c r="B6" s="161">
        <v>30</v>
      </c>
      <c r="C6" s="161">
        <v>1</v>
      </c>
    </row>
    <row r="7" spans="1:10">
      <c r="A7" s="119" t="s">
        <v>236</v>
      </c>
      <c r="B7" s="161">
        <v>23</v>
      </c>
      <c r="C7" s="161" t="s">
        <v>218</v>
      </c>
    </row>
    <row r="8" spans="1:10">
      <c r="A8" s="119" t="s">
        <v>237</v>
      </c>
      <c r="B8" s="161">
        <v>31</v>
      </c>
      <c r="C8" s="161">
        <v>1</v>
      </c>
    </row>
    <row r="9" spans="1:10">
      <c r="A9" s="119" t="s">
        <v>238</v>
      </c>
      <c r="B9" s="161">
        <v>52</v>
      </c>
      <c r="C9" s="161">
        <v>2</v>
      </c>
    </row>
    <row r="10" spans="1:10">
      <c r="A10" s="119" t="s">
        <v>239</v>
      </c>
      <c r="B10" s="161">
        <v>61</v>
      </c>
      <c r="C10" s="161">
        <v>2</v>
      </c>
    </row>
    <row r="11" spans="1:10">
      <c r="A11" s="119" t="s">
        <v>240</v>
      </c>
      <c r="B11" s="161">
        <v>67</v>
      </c>
      <c r="C11" s="161">
        <v>4</v>
      </c>
    </row>
    <row r="12" spans="1:10">
      <c r="A12" s="119" t="s">
        <v>241</v>
      </c>
      <c r="B12" s="161">
        <v>71</v>
      </c>
      <c r="C12" s="161">
        <v>5</v>
      </c>
    </row>
    <row r="13" spans="1:10">
      <c r="A13" s="119" t="s">
        <v>242</v>
      </c>
      <c r="B13" s="161">
        <v>40</v>
      </c>
      <c r="C13" s="161">
        <v>1</v>
      </c>
    </row>
    <row r="14" spans="1:10">
      <c r="A14" s="119" t="s">
        <v>243</v>
      </c>
      <c r="B14" s="161">
        <v>24</v>
      </c>
      <c r="C14" s="161">
        <v>1</v>
      </c>
    </row>
    <row r="15" spans="1:10">
      <c r="A15" s="119" t="s">
        <v>244</v>
      </c>
      <c r="B15" s="161">
        <v>16</v>
      </c>
      <c r="C15" s="161" t="s">
        <v>218</v>
      </c>
    </row>
    <row r="16" spans="1:10">
      <c r="A16" s="119" t="s">
        <v>245</v>
      </c>
      <c r="B16" s="161">
        <v>8</v>
      </c>
      <c r="C16" s="161">
        <v>1</v>
      </c>
    </row>
    <row r="17" spans="1:3">
      <c r="A17" s="119" t="s">
        <v>246</v>
      </c>
      <c r="B17" s="161">
        <v>3</v>
      </c>
      <c r="C17" s="161" t="s">
        <v>218</v>
      </c>
    </row>
    <row r="18" spans="1:3">
      <c r="A18" s="119" t="s">
        <v>247</v>
      </c>
      <c r="B18" s="161" t="s">
        <v>218</v>
      </c>
      <c r="C18" s="161">
        <v>2</v>
      </c>
    </row>
    <row r="19" spans="1:3">
      <c r="A19" s="119" t="s">
        <v>248</v>
      </c>
      <c r="B19" s="161">
        <v>2</v>
      </c>
      <c r="C19" s="161" t="s">
        <v>218</v>
      </c>
    </row>
    <row r="20" spans="1:3">
      <c r="A20" s="119" t="s">
        <v>249</v>
      </c>
      <c r="B20" s="161" t="s">
        <v>218</v>
      </c>
      <c r="C20" s="161" t="s">
        <v>218</v>
      </c>
    </row>
    <row r="21" spans="1:3">
      <c r="A21" s="119" t="s">
        <v>250</v>
      </c>
      <c r="B21" s="161">
        <v>1</v>
      </c>
      <c r="C21" s="161" t="s">
        <v>218</v>
      </c>
    </row>
    <row r="22" spans="1:3">
      <c r="A22" s="119" t="s">
        <v>251</v>
      </c>
      <c r="B22" s="161" t="s">
        <v>218</v>
      </c>
      <c r="C22" s="161" t="s">
        <v>218</v>
      </c>
    </row>
    <row r="23" spans="1:3">
      <c r="A23" s="119" t="s">
        <v>17</v>
      </c>
      <c r="B23" s="161">
        <f>SUM(B4:B22)</f>
        <v>679</v>
      </c>
      <c r="C23" s="161">
        <f>SUM(C4:D22)</f>
        <v>32</v>
      </c>
    </row>
    <row r="24" spans="1:3" ht="28.15" customHeight="1">
      <c r="A24" s="1026" t="s">
        <v>259</v>
      </c>
      <c r="B24" s="1026"/>
      <c r="C24" s="1026"/>
    </row>
    <row r="25" spans="1:3" ht="13.9" customHeight="1">
      <c r="B25" s="163"/>
      <c r="C25" s="163"/>
    </row>
    <row r="26" spans="1:3">
      <c r="A26" s="163"/>
      <c r="B26" s="163"/>
      <c r="C26" s="163"/>
    </row>
  </sheetData>
  <customSheetViews>
    <customSheetView guid="{9CA68ABA-C7BA-4E64-96EE-1D97745C1F44}">
      <selection activeCell="D31" sqref="D31"/>
      <pageMargins left="0.78740157499999996" right="0.78740157499999996" top="0.984251969" bottom="0.984251969" header="0.4921259845" footer="0.4921259845"/>
      <pageSetup paperSize="9" orientation="portrait" r:id="rId1"/>
      <headerFooter alignWithMargins="0"/>
    </customSheetView>
  </customSheetViews>
  <mergeCells count="2">
    <mergeCell ref="A1:C2"/>
    <mergeCell ref="A24:C24"/>
  </mergeCells>
  <pageMargins left="0.78740157499999996" right="0.78740157499999996" top="0.984251969" bottom="0.984251969" header="0.4921259845" footer="0.4921259845"/>
  <pageSetup paperSize="9"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J3" sqref="J3"/>
    </sheetView>
  </sheetViews>
  <sheetFormatPr baseColWidth="10" defaultColWidth="10.25" defaultRowHeight="12.75"/>
  <cols>
    <col min="1" max="1" width="19.875" style="164" customWidth="1"/>
    <col min="2" max="2" width="10.25" style="168"/>
    <col min="3" max="3" width="15.25" style="168" customWidth="1"/>
    <col min="4" max="4" width="10.25" style="168"/>
    <col min="5" max="5" width="15.625" style="168" customWidth="1"/>
    <col min="6" max="6" width="18.25" style="168" customWidth="1"/>
    <col min="7" max="7" width="15.125" style="168" customWidth="1"/>
    <col min="8" max="256" width="10.25" style="164"/>
    <col min="257" max="257" width="19.875" style="164" customWidth="1"/>
    <col min="258" max="258" width="10.25" style="164"/>
    <col min="259" max="259" width="15.25" style="164" customWidth="1"/>
    <col min="260" max="260" width="10.25" style="164"/>
    <col min="261" max="261" width="15.625" style="164" customWidth="1"/>
    <col min="262" max="262" width="18.25" style="164" customWidth="1"/>
    <col min="263" max="263" width="15.125" style="164" customWidth="1"/>
    <col min="264" max="512" width="10.25" style="164"/>
    <col min="513" max="513" width="19.875" style="164" customWidth="1"/>
    <col min="514" max="514" width="10.25" style="164"/>
    <col min="515" max="515" width="15.25" style="164" customWidth="1"/>
    <col min="516" max="516" width="10.25" style="164"/>
    <col min="517" max="517" width="15.625" style="164" customWidth="1"/>
    <col min="518" max="518" width="18.25" style="164" customWidth="1"/>
    <col min="519" max="519" width="15.125" style="164" customWidth="1"/>
    <col min="520" max="768" width="10.25" style="164"/>
    <col min="769" max="769" width="19.875" style="164" customWidth="1"/>
    <col min="770" max="770" width="10.25" style="164"/>
    <col min="771" max="771" width="15.25" style="164" customWidth="1"/>
    <col min="772" max="772" width="10.25" style="164"/>
    <col min="773" max="773" width="15.625" style="164" customWidth="1"/>
    <col min="774" max="774" width="18.25" style="164" customWidth="1"/>
    <col min="775" max="775" width="15.125" style="164" customWidth="1"/>
    <col min="776" max="1024" width="10.25" style="164"/>
    <col min="1025" max="1025" width="19.875" style="164" customWidth="1"/>
    <col min="1026" max="1026" width="10.25" style="164"/>
    <col min="1027" max="1027" width="15.25" style="164" customWidth="1"/>
    <col min="1028" max="1028" width="10.25" style="164"/>
    <col min="1029" max="1029" width="15.625" style="164" customWidth="1"/>
    <col min="1030" max="1030" width="18.25" style="164" customWidth="1"/>
    <col min="1031" max="1031" width="15.125" style="164" customWidth="1"/>
    <col min="1032" max="1280" width="10.25" style="164"/>
    <col min="1281" max="1281" width="19.875" style="164" customWidth="1"/>
    <col min="1282" max="1282" width="10.25" style="164"/>
    <col min="1283" max="1283" width="15.25" style="164" customWidth="1"/>
    <col min="1284" max="1284" width="10.25" style="164"/>
    <col min="1285" max="1285" width="15.625" style="164" customWidth="1"/>
    <col min="1286" max="1286" width="18.25" style="164" customWidth="1"/>
    <col min="1287" max="1287" width="15.125" style="164" customWidth="1"/>
    <col min="1288" max="1536" width="10.25" style="164"/>
    <col min="1537" max="1537" width="19.875" style="164" customWidth="1"/>
    <col min="1538" max="1538" width="10.25" style="164"/>
    <col min="1539" max="1539" width="15.25" style="164" customWidth="1"/>
    <col min="1540" max="1540" width="10.25" style="164"/>
    <col min="1541" max="1541" width="15.625" style="164" customWidth="1"/>
    <col min="1542" max="1542" width="18.25" style="164" customWidth="1"/>
    <col min="1543" max="1543" width="15.125" style="164" customWidth="1"/>
    <col min="1544" max="1792" width="10.25" style="164"/>
    <col min="1793" max="1793" width="19.875" style="164" customWidth="1"/>
    <col min="1794" max="1794" width="10.25" style="164"/>
    <col min="1795" max="1795" width="15.25" style="164" customWidth="1"/>
    <col min="1796" max="1796" width="10.25" style="164"/>
    <col min="1797" max="1797" width="15.625" style="164" customWidth="1"/>
    <col min="1798" max="1798" width="18.25" style="164" customWidth="1"/>
    <col min="1799" max="1799" width="15.125" style="164" customWidth="1"/>
    <col min="1800" max="2048" width="10.25" style="164"/>
    <col min="2049" max="2049" width="19.875" style="164" customWidth="1"/>
    <col min="2050" max="2050" width="10.25" style="164"/>
    <col min="2051" max="2051" width="15.25" style="164" customWidth="1"/>
    <col min="2052" max="2052" width="10.25" style="164"/>
    <col min="2053" max="2053" width="15.625" style="164" customWidth="1"/>
    <col min="2054" max="2054" width="18.25" style="164" customWidth="1"/>
    <col min="2055" max="2055" width="15.125" style="164" customWidth="1"/>
    <col min="2056" max="2304" width="10.25" style="164"/>
    <col min="2305" max="2305" width="19.875" style="164" customWidth="1"/>
    <col min="2306" max="2306" width="10.25" style="164"/>
    <col min="2307" max="2307" width="15.25" style="164" customWidth="1"/>
    <col min="2308" max="2308" width="10.25" style="164"/>
    <col min="2309" max="2309" width="15.625" style="164" customWidth="1"/>
    <col min="2310" max="2310" width="18.25" style="164" customWidth="1"/>
    <col min="2311" max="2311" width="15.125" style="164" customWidth="1"/>
    <col min="2312" max="2560" width="10.25" style="164"/>
    <col min="2561" max="2561" width="19.875" style="164" customWidth="1"/>
    <col min="2562" max="2562" width="10.25" style="164"/>
    <col min="2563" max="2563" width="15.25" style="164" customWidth="1"/>
    <col min="2564" max="2564" width="10.25" style="164"/>
    <col min="2565" max="2565" width="15.625" style="164" customWidth="1"/>
    <col min="2566" max="2566" width="18.25" style="164" customWidth="1"/>
    <col min="2567" max="2567" width="15.125" style="164" customWidth="1"/>
    <col min="2568" max="2816" width="10.25" style="164"/>
    <col min="2817" max="2817" width="19.875" style="164" customWidth="1"/>
    <col min="2818" max="2818" width="10.25" style="164"/>
    <col min="2819" max="2819" width="15.25" style="164" customWidth="1"/>
    <col min="2820" max="2820" width="10.25" style="164"/>
    <col min="2821" max="2821" width="15.625" style="164" customWidth="1"/>
    <col min="2822" max="2822" width="18.25" style="164" customWidth="1"/>
    <col min="2823" max="2823" width="15.125" style="164" customWidth="1"/>
    <col min="2824" max="3072" width="10.25" style="164"/>
    <col min="3073" max="3073" width="19.875" style="164" customWidth="1"/>
    <col min="3074" max="3074" width="10.25" style="164"/>
    <col min="3075" max="3075" width="15.25" style="164" customWidth="1"/>
    <col min="3076" max="3076" width="10.25" style="164"/>
    <col min="3077" max="3077" width="15.625" style="164" customWidth="1"/>
    <col min="3078" max="3078" width="18.25" style="164" customWidth="1"/>
    <col min="3079" max="3079" width="15.125" style="164" customWidth="1"/>
    <col min="3080" max="3328" width="10.25" style="164"/>
    <col min="3329" max="3329" width="19.875" style="164" customWidth="1"/>
    <col min="3330" max="3330" width="10.25" style="164"/>
    <col min="3331" max="3331" width="15.25" style="164" customWidth="1"/>
    <col min="3332" max="3332" width="10.25" style="164"/>
    <col min="3333" max="3333" width="15.625" style="164" customWidth="1"/>
    <col min="3334" max="3334" width="18.25" style="164" customWidth="1"/>
    <col min="3335" max="3335" width="15.125" style="164" customWidth="1"/>
    <col min="3336" max="3584" width="10.25" style="164"/>
    <col min="3585" max="3585" width="19.875" style="164" customWidth="1"/>
    <col min="3586" max="3586" width="10.25" style="164"/>
    <col min="3587" max="3587" width="15.25" style="164" customWidth="1"/>
    <col min="3588" max="3588" width="10.25" style="164"/>
    <col min="3589" max="3589" width="15.625" style="164" customWidth="1"/>
    <col min="3590" max="3590" width="18.25" style="164" customWidth="1"/>
    <col min="3591" max="3591" width="15.125" style="164" customWidth="1"/>
    <col min="3592" max="3840" width="10.25" style="164"/>
    <col min="3841" max="3841" width="19.875" style="164" customWidth="1"/>
    <col min="3842" max="3842" width="10.25" style="164"/>
    <col min="3843" max="3843" width="15.25" style="164" customWidth="1"/>
    <col min="3844" max="3844" width="10.25" style="164"/>
    <col min="3845" max="3845" width="15.625" style="164" customWidth="1"/>
    <col min="3846" max="3846" width="18.25" style="164" customWidth="1"/>
    <col min="3847" max="3847" width="15.125" style="164" customWidth="1"/>
    <col min="3848" max="4096" width="10.25" style="164"/>
    <col min="4097" max="4097" width="19.875" style="164" customWidth="1"/>
    <col min="4098" max="4098" width="10.25" style="164"/>
    <col min="4099" max="4099" width="15.25" style="164" customWidth="1"/>
    <col min="4100" max="4100" width="10.25" style="164"/>
    <col min="4101" max="4101" width="15.625" style="164" customWidth="1"/>
    <col min="4102" max="4102" width="18.25" style="164" customWidth="1"/>
    <col min="4103" max="4103" width="15.125" style="164" customWidth="1"/>
    <col min="4104" max="4352" width="10.25" style="164"/>
    <col min="4353" max="4353" width="19.875" style="164" customWidth="1"/>
    <col min="4354" max="4354" width="10.25" style="164"/>
    <col min="4355" max="4355" width="15.25" style="164" customWidth="1"/>
    <col min="4356" max="4356" width="10.25" style="164"/>
    <col min="4357" max="4357" width="15.625" style="164" customWidth="1"/>
    <col min="4358" max="4358" width="18.25" style="164" customWidth="1"/>
    <col min="4359" max="4359" width="15.125" style="164" customWidth="1"/>
    <col min="4360" max="4608" width="10.25" style="164"/>
    <col min="4609" max="4609" width="19.875" style="164" customWidth="1"/>
    <col min="4610" max="4610" width="10.25" style="164"/>
    <col min="4611" max="4611" width="15.25" style="164" customWidth="1"/>
    <col min="4612" max="4612" width="10.25" style="164"/>
    <col min="4613" max="4613" width="15.625" style="164" customWidth="1"/>
    <col min="4614" max="4614" width="18.25" style="164" customWidth="1"/>
    <col min="4615" max="4615" width="15.125" style="164" customWidth="1"/>
    <col min="4616" max="4864" width="10.25" style="164"/>
    <col min="4865" max="4865" width="19.875" style="164" customWidth="1"/>
    <col min="4866" max="4866" width="10.25" style="164"/>
    <col min="4867" max="4867" width="15.25" style="164" customWidth="1"/>
    <col min="4868" max="4868" width="10.25" style="164"/>
    <col min="4869" max="4869" width="15.625" style="164" customWidth="1"/>
    <col min="4870" max="4870" width="18.25" style="164" customWidth="1"/>
    <col min="4871" max="4871" width="15.125" style="164" customWidth="1"/>
    <col min="4872" max="5120" width="10.25" style="164"/>
    <col min="5121" max="5121" width="19.875" style="164" customWidth="1"/>
    <col min="5122" max="5122" width="10.25" style="164"/>
    <col min="5123" max="5123" width="15.25" style="164" customWidth="1"/>
    <col min="5124" max="5124" width="10.25" style="164"/>
    <col min="5125" max="5125" width="15.625" style="164" customWidth="1"/>
    <col min="5126" max="5126" width="18.25" style="164" customWidth="1"/>
    <col min="5127" max="5127" width="15.125" style="164" customWidth="1"/>
    <col min="5128" max="5376" width="10.25" style="164"/>
    <col min="5377" max="5377" width="19.875" style="164" customWidth="1"/>
    <col min="5378" max="5378" width="10.25" style="164"/>
    <col min="5379" max="5379" width="15.25" style="164" customWidth="1"/>
    <col min="5380" max="5380" width="10.25" style="164"/>
    <col min="5381" max="5381" width="15.625" style="164" customWidth="1"/>
    <col min="5382" max="5382" width="18.25" style="164" customWidth="1"/>
    <col min="5383" max="5383" width="15.125" style="164" customWidth="1"/>
    <col min="5384" max="5632" width="10.25" style="164"/>
    <col min="5633" max="5633" width="19.875" style="164" customWidth="1"/>
    <col min="5634" max="5634" width="10.25" style="164"/>
    <col min="5635" max="5635" width="15.25" style="164" customWidth="1"/>
    <col min="5636" max="5636" width="10.25" style="164"/>
    <col min="5637" max="5637" width="15.625" style="164" customWidth="1"/>
    <col min="5638" max="5638" width="18.25" style="164" customWidth="1"/>
    <col min="5639" max="5639" width="15.125" style="164" customWidth="1"/>
    <col min="5640" max="5888" width="10.25" style="164"/>
    <col min="5889" max="5889" width="19.875" style="164" customWidth="1"/>
    <col min="5890" max="5890" width="10.25" style="164"/>
    <col min="5891" max="5891" width="15.25" style="164" customWidth="1"/>
    <col min="5892" max="5892" width="10.25" style="164"/>
    <col min="5893" max="5893" width="15.625" style="164" customWidth="1"/>
    <col min="5894" max="5894" width="18.25" style="164" customWidth="1"/>
    <col min="5895" max="5895" width="15.125" style="164" customWidth="1"/>
    <col min="5896" max="6144" width="10.25" style="164"/>
    <col min="6145" max="6145" width="19.875" style="164" customWidth="1"/>
    <col min="6146" max="6146" width="10.25" style="164"/>
    <col min="6147" max="6147" width="15.25" style="164" customWidth="1"/>
    <col min="6148" max="6148" width="10.25" style="164"/>
    <col min="6149" max="6149" width="15.625" style="164" customWidth="1"/>
    <col min="6150" max="6150" width="18.25" style="164" customWidth="1"/>
    <col min="6151" max="6151" width="15.125" style="164" customWidth="1"/>
    <col min="6152" max="6400" width="10.25" style="164"/>
    <col min="6401" max="6401" width="19.875" style="164" customWidth="1"/>
    <col min="6402" max="6402" width="10.25" style="164"/>
    <col min="6403" max="6403" width="15.25" style="164" customWidth="1"/>
    <col min="6404" max="6404" width="10.25" style="164"/>
    <col min="6405" max="6405" width="15.625" style="164" customWidth="1"/>
    <col min="6406" max="6406" width="18.25" style="164" customWidth="1"/>
    <col min="6407" max="6407" width="15.125" style="164" customWidth="1"/>
    <col min="6408" max="6656" width="10.25" style="164"/>
    <col min="6657" max="6657" width="19.875" style="164" customWidth="1"/>
    <col min="6658" max="6658" width="10.25" style="164"/>
    <col min="6659" max="6659" width="15.25" style="164" customWidth="1"/>
    <col min="6660" max="6660" width="10.25" style="164"/>
    <col min="6661" max="6661" width="15.625" style="164" customWidth="1"/>
    <col min="6662" max="6662" width="18.25" style="164" customWidth="1"/>
    <col min="6663" max="6663" width="15.125" style="164" customWidth="1"/>
    <col min="6664" max="6912" width="10.25" style="164"/>
    <col min="6913" max="6913" width="19.875" style="164" customWidth="1"/>
    <col min="6914" max="6914" width="10.25" style="164"/>
    <col min="6915" max="6915" width="15.25" style="164" customWidth="1"/>
    <col min="6916" max="6916" width="10.25" style="164"/>
    <col min="6917" max="6917" width="15.625" style="164" customWidth="1"/>
    <col min="6918" max="6918" width="18.25" style="164" customWidth="1"/>
    <col min="6919" max="6919" width="15.125" style="164" customWidth="1"/>
    <col min="6920" max="7168" width="10.25" style="164"/>
    <col min="7169" max="7169" width="19.875" style="164" customWidth="1"/>
    <col min="7170" max="7170" width="10.25" style="164"/>
    <col min="7171" max="7171" width="15.25" style="164" customWidth="1"/>
    <col min="7172" max="7172" width="10.25" style="164"/>
    <col min="7173" max="7173" width="15.625" style="164" customWidth="1"/>
    <col min="7174" max="7174" width="18.25" style="164" customWidth="1"/>
    <col min="7175" max="7175" width="15.125" style="164" customWidth="1"/>
    <col min="7176" max="7424" width="10.25" style="164"/>
    <col min="7425" max="7425" width="19.875" style="164" customWidth="1"/>
    <col min="7426" max="7426" width="10.25" style="164"/>
    <col min="7427" max="7427" width="15.25" style="164" customWidth="1"/>
    <col min="7428" max="7428" width="10.25" style="164"/>
    <col min="7429" max="7429" width="15.625" style="164" customWidth="1"/>
    <col min="7430" max="7430" width="18.25" style="164" customWidth="1"/>
    <col min="7431" max="7431" width="15.125" style="164" customWidth="1"/>
    <col min="7432" max="7680" width="10.25" style="164"/>
    <col min="7681" max="7681" width="19.875" style="164" customWidth="1"/>
    <col min="7682" max="7682" width="10.25" style="164"/>
    <col min="7683" max="7683" width="15.25" style="164" customWidth="1"/>
    <col min="7684" max="7684" width="10.25" style="164"/>
    <col min="7685" max="7685" width="15.625" style="164" customWidth="1"/>
    <col min="7686" max="7686" width="18.25" style="164" customWidth="1"/>
    <col min="7687" max="7687" width="15.125" style="164" customWidth="1"/>
    <col min="7688" max="7936" width="10.25" style="164"/>
    <col min="7937" max="7937" width="19.875" style="164" customWidth="1"/>
    <col min="7938" max="7938" width="10.25" style="164"/>
    <col min="7939" max="7939" width="15.25" style="164" customWidth="1"/>
    <col min="7940" max="7940" width="10.25" style="164"/>
    <col min="7941" max="7941" width="15.625" style="164" customWidth="1"/>
    <col min="7942" max="7942" width="18.25" style="164" customWidth="1"/>
    <col min="7943" max="7943" width="15.125" style="164" customWidth="1"/>
    <col min="7944" max="8192" width="10.25" style="164"/>
    <col min="8193" max="8193" width="19.875" style="164" customWidth="1"/>
    <col min="8194" max="8194" width="10.25" style="164"/>
    <col min="8195" max="8195" width="15.25" style="164" customWidth="1"/>
    <col min="8196" max="8196" width="10.25" style="164"/>
    <col min="8197" max="8197" width="15.625" style="164" customWidth="1"/>
    <col min="8198" max="8198" width="18.25" style="164" customWidth="1"/>
    <col min="8199" max="8199" width="15.125" style="164" customWidth="1"/>
    <col min="8200" max="8448" width="10.25" style="164"/>
    <col min="8449" max="8449" width="19.875" style="164" customWidth="1"/>
    <col min="8450" max="8450" width="10.25" style="164"/>
    <col min="8451" max="8451" width="15.25" style="164" customWidth="1"/>
    <col min="8452" max="8452" width="10.25" style="164"/>
    <col min="8453" max="8453" width="15.625" style="164" customWidth="1"/>
    <col min="8454" max="8454" width="18.25" style="164" customWidth="1"/>
    <col min="8455" max="8455" width="15.125" style="164" customWidth="1"/>
    <col min="8456" max="8704" width="10.25" style="164"/>
    <col min="8705" max="8705" width="19.875" style="164" customWidth="1"/>
    <col min="8706" max="8706" width="10.25" style="164"/>
    <col min="8707" max="8707" width="15.25" style="164" customWidth="1"/>
    <col min="8708" max="8708" width="10.25" style="164"/>
    <col min="8709" max="8709" width="15.625" style="164" customWidth="1"/>
    <col min="8710" max="8710" width="18.25" style="164" customWidth="1"/>
    <col min="8711" max="8711" width="15.125" style="164" customWidth="1"/>
    <col min="8712" max="8960" width="10.25" style="164"/>
    <col min="8961" max="8961" width="19.875" style="164" customWidth="1"/>
    <col min="8962" max="8962" width="10.25" style="164"/>
    <col min="8963" max="8963" width="15.25" style="164" customWidth="1"/>
    <col min="8964" max="8964" width="10.25" style="164"/>
    <col min="8965" max="8965" width="15.625" style="164" customWidth="1"/>
    <col min="8966" max="8966" width="18.25" style="164" customWidth="1"/>
    <col min="8967" max="8967" width="15.125" style="164" customWidth="1"/>
    <col min="8968" max="9216" width="10.25" style="164"/>
    <col min="9217" max="9217" width="19.875" style="164" customWidth="1"/>
    <col min="9218" max="9218" width="10.25" style="164"/>
    <col min="9219" max="9219" width="15.25" style="164" customWidth="1"/>
    <col min="9220" max="9220" width="10.25" style="164"/>
    <col min="9221" max="9221" width="15.625" style="164" customWidth="1"/>
    <col min="9222" max="9222" width="18.25" style="164" customWidth="1"/>
    <col min="9223" max="9223" width="15.125" style="164" customWidth="1"/>
    <col min="9224" max="9472" width="10.25" style="164"/>
    <col min="9473" max="9473" width="19.875" style="164" customWidth="1"/>
    <col min="9474" max="9474" width="10.25" style="164"/>
    <col min="9475" max="9475" width="15.25" style="164" customWidth="1"/>
    <col min="9476" max="9476" width="10.25" style="164"/>
    <col min="9477" max="9477" width="15.625" style="164" customWidth="1"/>
    <col min="9478" max="9478" width="18.25" style="164" customWidth="1"/>
    <col min="9479" max="9479" width="15.125" style="164" customWidth="1"/>
    <col min="9480" max="9728" width="10.25" style="164"/>
    <col min="9729" max="9729" width="19.875" style="164" customWidth="1"/>
    <col min="9730" max="9730" width="10.25" style="164"/>
    <col min="9731" max="9731" width="15.25" style="164" customWidth="1"/>
    <col min="9732" max="9732" width="10.25" style="164"/>
    <col min="9733" max="9733" width="15.625" style="164" customWidth="1"/>
    <col min="9734" max="9734" width="18.25" style="164" customWidth="1"/>
    <col min="9735" max="9735" width="15.125" style="164" customWidth="1"/>
    <col min="9736" max="9984" width="10.25" style="164"/>
    <col min="9985" max="9985" width="19.875" style="164" customWidth="1"/>
    <col min="9986" max="9986" width="10.25" style="164"/>
    <col min="9987" max="9987" width="15.25" style="164" customWidth="1"/>
    <col min="9988" max="9988" width="10.25" style="164"/>
    <col min="9989" max="9989" width="15.625" style="164" customWidth="1"/>
    <col min="9990" max="9990" width="18.25" style="164" customWidth="1"/>
    <col min="9991" max="9991" width="15.125" style="164" customWidth="1"/>
    <col min="9992" max="10240" width="10.25" style="164"/>
    <col min="10241" max="10241" width="19.875" style="164" customWidth="1"/>
    <col min="10242" max="10242" width="10.25" style="164"/>
    <col min="10243" max="10243" width="15.25" style="164" customWidth="1"/>
    <col min="10244" max="10244" width="10.25" style="164"/>
    <col min="10245" max="10245" width="15.625" style="164" customWidth="1"/>
    <col min="10246" max="10246" width="18.25" style="164" customWidth="1"/>
    <col min="10247" max="10247" width="15.125" style="164" customWidth="1"/>
    <col min="10248" max="10496" width="10.25" style="164"/>
    <col min="10497" max="10497" width="19.875" style="164" customWidth="1"/>
    <col min="10498" max="10498" width="10.25" style="164"/>
    <col min="10499" max="10499" width="15.25" style="164" customWidth="1"/>
    <col min="10500" max="10500" width="10.25" style="164"/>
    <col min="10501" max="10501" width="15.625" style="164" customWidth="1"/>
    <col min="10502" max="10502" width="18.25" style="164" customWidth="1"/>
    <col min="10503" max="10503" width="15.125" style="164" customWidth="1"/>
    <col min="10504" max="10752" width="10.25" style="164"/>
    <col min="10753" max="10753" width="19.875" style="164" customWidth="1"/>
    <col min="10754" max="10754" width="10.25" style="164"/>
    <col min="10755" max="10755" width="15.25" style="164" customWidth="1"/>
    <col min="10756" max="10756" width="10.25" style="164"/>
    <col min="10757" max="10757" width="15.625" style="164" customWidth="1"/>
    <col min="10758" max="10758" width="18.25" style="164" customWidth="1"/>
    <col min="10759" max="10759" width="15.125" style="164" customWidth="1"/>
    <col min="10760" max="11008" width="10.25" style="164"/>
    <col min="11009" max="11009" width="19.875" style="164" customWidth="1"/>
    <col min="11010" max="11010" width="10.25" style="164"/>
    <col min="11011" max="11011" width="15.25" style="164" customWidth="1"/>
    <col min="11012" max="11012" width="10.25" style="164"/>
    <col min="11013" max="11013" width="15.625" style="164" customWidth="1"/>
    <col min="11014" max="11014" width="18.25" style="164" customWidth="1"/>
    <col min="11015" max="11015" width="15.125" style="164" customWidth="1"/>
    <col min="11016" max="11264" width="10.25" style="164"/>
    <col min="11265" max="11265" width="19.875" style="164" customWidth="1"/>
    <col min="11266" max="11266" width="10.25" style="164"/>
    <col min="11267" max="11267" width="15.25" style="164" customWidth="1"/>
    <col min="11268" max="11268" width="10.25" style="164"/>
    <col min="11269" max="11269" width="15.625" style="164" customWidth="1"/>
    <col min="11270" max="11270" width="18.25" style="164" customWidth="1"/>
    <col min="11271" max="11271" width="15.125" style="164" customWidth="1"/>
    <col min="11272" max="11520" width="10.25" style="164"/>
    <col min="11521" max="11521" width="19.875" style="164" customWidth="1"/>
    <col min="11522" max="11522" width="10.25" style="164"/>
    <col min="11523" max="11523" width="15.25" style="164" customWidth="1"/>
    <col min="11524" max="11524" width="10.25" style="164"/>
    <col min="11525" max="11525" width="15.625" style="164" customWidth="1"/>
    <col min="11526" max="11526" width="18.25" style="164" customWidth="1"/>
    <col min="11527" max="11527" width="15.125" style="164" customWidth="1"/>
    <col min="11528" max="11776" width="10.25" style="164"/>
    <col min="11777" max="11777" width="19.875" style="164" customWidth="1"/>
    <col min="11778" max="11778" width="10.25" style="164"/>
    <col min="11779" max="11779" width="15.25" style="164" customWidth="1"/>
    <col min="11780" max="11780" width="10.25" style="164"/>
    <col min="11781" max="11781" width="15.625" style="164" customWidth="1"/>
    <col min="11782" max="11782" width="18.25" style="164" customWidth="1"/>
    <col min="11783" max="11783" width="15.125" style="164" customWidth="1"/>
    <col min="11784" max="12032" width="10.25" style="164"/>
    <col min="12033" max="12033" width="19.875" style="164" customWidth="1"/>
    <col min="12034" max="12034" width="10.25" style="164"/>
    <col min="12035" max="12035" width="15.25" style="164" customWidth="1"/>
    <col min="12036" max="12036" width="10.25" style="164"/>
    <col min="12037" max="12037" width="15.625" style="164" customWidth="1"/>
    <col min="12038" max="12038" width="18.25" style="164" customWidth="1"/>
    <col min="12039" max="12039" width="15.125" style="164" customWidth="1"/>
    <col min="12040" max="12288" width="10.25" style="164"/>
    <col min="12289" max="12289" width="19.875" style="164" customWidth="1"/>
    <col min="12290" max="12290" width="10.25" style="164"/>
    <col min="12291" max="12291" width="15.25" style="164" customWidth="1"/>
    <col min="12292" max="12292" width="10.25" style="164"/>
    <col min="12293" max="12293" width="15.625" style="164" customWidth="1"/>
    <col min="12294" max="12294" width="18.25" style="164" customWidth="1"/>
    <col min="12295" max="12295" width="15.125" style="164" customWidth="1"/>
    <col min="12296" max="12544" width="10.25" style="164"/>
    <col min="12545" max="12545" width="19.875" style="164" customWidth="1"/>
    <col min="12546" max="12546" width="10.25" style="164"/>
    <col min="12547" max="12547" width="15.25" style="164" customWidth="1"/>
    <col min="12548" max="12548" width="10.25" style="164"/>
    <col min="12549" max="12549" width="15.625" style="164" customWidth="1"/>
    <col min="12550" max="12550" width="18.25" style="164" customWidth="1"/>
    <col min="12551" max="12551" width="15.125" style="164" customWidth="1"/>
    <col min="12552" max="12800" width="10.25" style="164"/>
    <col min="12801" max="12801" width="19.875" style="164" customWidth="1"/>
    <col min="12802" max="12802" width="10.25" style="164"/>
    <col min="12803" max="12803" width="15.25" style="164" customWidth="1"/>
    <col min="12804" max="12804" width="10.25" style="164"/>
    <col min="12805" max="12805" width="15.625" style="164" customWidth="1"/>
    <col min="12806" max="12806" width="18.25" style="164" customWidth="1"/>
    <col min="12807" max="12807" width="15.125" style="164" customWidth="1"/>
    <col min="12808" max="13056" width="10.25" style="164"/>
    <col min="13057" max="13057" width="19.875" style="164" customWidth="1"/>
    <col min="13058" max="13058" width="10.25" style="164"/>
    <col min="13059" max="13059" width="15.25" style="164" customWidth="1"/>
    <col min="13060" max="13060" width="10.25" style="164"/>
    <col min="13061" max="13061" width="15.625" style="164" customWidth="1"/>
    <col min="13062" max="13062" width="18.25" style="164" customWidth="1"/>
    <col min="13063" max="13063" width="15.125" style="164" customWidth="1"/>
    <col min="13064" max="13312" width="10.25" style="164"/>
    <col min="13313" max="13313" width="19.875" style="164" customWidth="1"/>
    <col min="13314" max="13314" width="10.25" style="164"/>
    <col min="13315" max="13315" width="15.25" style="164" customWidth="1"/>
    <col min="13316" max="13316" width="10.25" style="164"/>
    <col min="13317" max="13317" width="15.625" style="164" customWidth="1"/>
    <col min="13318" max="13318" width="18.25" style="164" customWidth="1"/>
    <col min="13319" max="13319" width="15.125" style="164" customWidth="1"/>
    <col min="13320" max="13568" width="10.25" style="164"/>
    <col min="13569" max="13569" width="19.875" style="164" customWidth="1"/>
    <col min="13570" max="13570" width="10.25" style="164"/>
    <col min="13571" max="13571" width="15.25" style="164" customWidth="1"/>
    <col min="13572" max="13572" width="10.25" style="164"/>
    <col min="13573" max="13573" width="15.625" style="164" customWidth="1"/>
    <col min="13574" max="13574" width="18.25" style="164" customWidth="1"/>
    <col min="13575" max="13575" width="15.125" style="164" customWidth="1"/>
    <col min="13576" max="13824" width="10.25" style="164"/>
    <col min="13825" max="13825" width="19.875" style="164" customWidth="1"/>
    <col min="13826" max="13826" width="10.25" style="164"/>
    <col min="13827" max="13827" width="15.25" style="164" customWidth="1"/>
    <col min="13828" max="13828" width="10.25" style="164"/>
    <col min="13829" max="13829" width="15.625" style="164" customWidth="1"/>
    <col min="13830" max="13830" width="18.25" style="164" customWidth="1"/>
    <col min="13831" max="13831" width="15.125" style="164" customWidth="1"/>
    <col min="13832" max="14080" width="10.25" style="164"/>
    <col min="14081" max="14081" width="19.875" style="164" customWidth="1"/>
    <col min="14082" max="14082" width="10.25" style="164"/>
    <col min="14083" max="14083" width="15.25" style="164" customWidth="1"/>
    <col min="14084" max="14084" width="10.25" style="164"/>
    <col min="14085" max="14085" width="15.625" style="164" customWidth="1"/>
    <col min="14086" max="14086" width="18.25" style="164" customWidth="1"/>
    <col min="14087" max="14087" width="15.125" style="164" customWidth="1"/>
    <col min="14088" max="14336" width="10.25" style="164"/>
    <col min="14337" max="14337" width="19.875" style="164" customWidth="1"/>
    <col min="14338" max="14338" width="10.25" style="164"/>
    <col min="14339" max="14339" width="15.25" style="164" customWidth="1"/>
    <col min="14340" max="14340" width="10.25" style="164"/>
    <col min="14341" max="14341" width="15.625" style="164" customWidth="1"/>
    <col min="14342" max="14342" width="18.25" style="164" customWidth="1"/>
    <col min="14343" max="14343" width="15.125" style="164" customWidth="1"/>
    <col min="14344" max="14592" width="10.25" style="164"/>
    <col min="14593" max="14593" width="19.875" style="164" customWidth="1"/>
    <col min="14594" max="14594" width="10.25" style="164"/>
    <col min="14595" max="14595" width="15.25" style="164" customWidth="1"/>
    <col min="14596" max="14596" width="10.25" style="164"/>
    <col min="14597" max="14597" width="15.625" style="164" customWidth="1"/>
    <col min="14598" max="14598" width="18.25" style="164" customWidth="1"/>
    <col min="14599" max="14599" width="15.125" style="164" customWidth="1"/>
    <col min="14600" max="14848" width="10.25" style="164"/>
    <col min="14849" max="14849" width="19.875" style="164" customWidth="1"/>
    <col min="14850" max="14850" width="10.25" style="164"/>
    <col min="14851" max="14851" width="15.25" style="164" customWidth="1"/>
    <col min="14852" max="14852" width="10.25" style="164"/>
    <col min="14853" max="14853" width="15.625" style="164" customWidth="1"/>
    <col min="14854" max="14854" width="18.25" style="164" customWidth="1"/>
    <col min="14855" max="14855" width="15.125" style="164" customWidth="1"/>
    <col min="14856" max="15104" width="10.25" style="164"/>
    <col min="15105" max="15105" width="19.875" style="164" customWidth="1"/>
    <col min="15106" max="15106" width="10.25" style="164"/>
    <col min="15107" max="15107" width="15.25" style="164" customWidth="1"/>
    <col min="15108" max="15108" width="10.25" style="164"/>
    <col min="15109" max="15109" width="15.625" style="164" customWidth="1"/>
    <col min="15110" max="15110" width="18.25" style="164" customWidth="1"/>
    <col min="15111" max="15111" width="15.125" style="164" customWidth="1"/>
    <col min="15112" max="15360" width="10.25" style="164"/>
    <col min="15361" max="15361" width="19.875" style="164" customWidth="1"/>
    <col min="15362" max="15362" width="10.25" style="164"/>
    <col min="15363" max="15363" width="15.25" style="164" customWidth="1"/>
    <col min="15364" max="15364" width="10.25" style="164"/>
    <col min="15365" max="15365" width="15.625" style="164" customWidth="1"/>
    <col min="15366" max="15366" width="18.25" style="164" customWidth="1"/>
    <col min="15367" max="15367" width="15.125" style="164" customWidth="1"/>
    <col min="15368" max="15616" width="10.25" style="164"/>
    <col min="15617" max="15617" width="19.875" style="164" customWidth="1"/>
    <col min="15618" max="15618" width="10.25" style="164"/>
    <col min="15619" max="15619" width="15.25" style="164" customWidth="1"/>
    <col min="15620" max="15620" width="10.25" style="164"/>
    <col min="15621" max="15621" width="15.625" style="164" customWidth="1"/>
    <col min="15622" max="15622" width="18.25" style="164" customWidth="1"/>
    <col min="15623" max="15623" width="15.125" style="164" customWidth="1"/>
    <col min="15624" max="15872" width="10.25" style="164"/>
    <col min="15873" max="15873" width="19.875" style="164" customWidth="1"/>
    <col min="15874" max="15874" width="10.25" style="164"/>
    <col min="15875" max="15875" width="15.25" style="164" customWidth="1"/>
    <col min="15876" max="15876" width="10.25" style="164"/>
    <col min="15877" max="15877" width="15.625" style="164" customWidth="1"/>
    <col min="15878" max="15878" width="18.25" style="164" customWidth="1"/>
    <col min="15879" max="15879" width="15.125" style="164" customWidth="1"/>
    <col min="15880" max="16128" width="10.25" style="164"/>
    <col min="16129" max="16129" width="19.875" style="164" customWidth="1"/>
    <col min="16130" max="16130" width="10.25" style="164"/>
    <col min="16131" max="16131" width="15.25" style="164" customWidth="1"/>
    <col min="16132" max="16132" width="10.25" style="164"/>
    <col min="16133" max="16133" width="15.625" style="164" customWidth="1"/>
    <col min="16134" max="16134" width="18.25" style="164" customWidth="1"/>
    <col min="16135" max="16135" width="15.125" style="164" customWidth="1"/>
    <col min="16136" max="16384" width="10.25" style="164"/>
  </cols>
  <sheetData>
    <row r="1" spans="1:10" ht="27.6" customHeight="1">
      <c r="A1" s="991" t="s">
        <v>499</v>
      </c>
      <c r="B1" s="991"/>
      <c r="C1" s="991"/>
      <c r="D1" s="991"/>
      <c r="E1" s="991"/>
      <c r="F1" s="991"/>
      <c r="G1" s="991"/>
      <c r="H1" s="950"/>
      <c r="I1" s="950"/>
      <c r="J1" s="950"/>
    </row>
    <row r="2" spans="1:10" ht="32.450000000000003" customHeight="1">
      <c r="A2" s="165"/>
      <c r="B2" s="1027" t="s">
        <v>500</v>
      </c>
      <c r="C2" s="1027"/>
      <c r="D2" s="999" t="s">
        <v>501</v>
      </c>
      <c r="E2" s="999"/>
      <c r="F2" s="999"/>
      <c r="G2" s="999"/>
    </row>
    <row r="3" spans="1:10" ht="51">
      <c r="A3" s="43" t="s">
        <v>514</v>
      </c>
      <c r="B3" s="87" t="s">
        <v>502</v>
      </c>
      <c r="C3" s="87" t="s">
        <v>503</v>
      </c>
      <c r="D3" s="87" t="s">
        <v>502</v>
      </c>
      <c r="E3" s="87" t="s">
        <v>503</v>
      </c>
      <c r="F3" s="87" t="s">
        <v>504</v>
      </c>
      <c r="G3" s="87" t="s">
        <v>505</v>
      </c>
    </row>
    <row r="4" spans="1:10">
      <c r="A4" s="166" t="s">
        <v>182</v>
      </c>
      <c r="B4" s="174">
        <v>424</v>
      </c>
      <c r="C4" s="174">
        <v>651</v>
      </c>
      <c r="D4" s="174">
        <v>1171</v>
      </c>
      <c r="E4" s="174">
        <v>2083</v>
      </c>
      <c r="F4" s="167">
        <v>0.36208368915456873</v>
      </c>
      <c r="G4" s="167">
        <v>0.31253000480076815</v>
      </c>
    </row>
    <row r="5" spans="1:10">
      <c r="A5" s="166" t="s">
        <v>183</v>
      </c>
      <c r="B5" s="174">
        <v>395</v>
      </c>
      <c r="C5" s="174">
        <v>589</v>
      </c>
      <c r="D5" s="174">
        <v>1591</v>
      </c>
      <c r="E5" s="174">
        <v>2783</v>
      </c>
      <c r="F5" s="167">
        <v>0.24827152734129479</v>
      </c>
      <c r="G5" s="167">
        <v>0.21164211282788359</v>
      </c>
    </row>
    <row r="6" spans="1:10">
      <c r="A6" s="166" t="s">
        <v>184</v>
      </c>
      <c r="B6" s="174">
        <v>288</v>
      </c>
      <c r="C6" s="174">
        <v>417</v>
      </c>
      <c r="D6" s="174">
        <v>862</v>
      </c>
      <c r="E6" s="174">
        <v>1504</v>
      </c>
      <c r="F6" s="167">
        <v>0.33410672853828305</v>
      </c>
      <c r="G6" s="167">
        <v>0.27726063829787234</v>
      </c>
    </row>
    <row r="7" spans="1:10">
      <c r="A7" s="166" t="s">
        <v>177</v>
      </c>
      <c r="B7" s="174">
        <v>293</v>
      </c>
      <c r="C7" s="174">
        <v>411</v>
      </c>
      <c r="D7" s="174">
        <v>1012</v>
      </c>
      <c r="E7" s="174">
        <v>1679</v>
      </c>
      <c r="F7" s="167">
        <v>0.28952569169960474</v>
      </c>
      <c r="G7" s="167">
        <v>0.24478856462179868</v>
      </c>
    </row>
    <row r="8" spans="1:10">
      <c r="A8" s="166" t="s">
        <v>174</v>
      </c>
      <c r="B8" s="174">
        <v>275</v>
      </c>
      <c r="C8" s="174">
        <v>398</v>
      </c>
      <c r="D8" s="174">
        <v>787</v>
      </c>
      <c r="E8" s="174">
        <v>1327</v>
      </c>
      <c r="F8" s="167">
        <v>0.34942820838627703</v>
      </c>
      <c r="G8" s="167">
        <v>0.29992464204973623</v>
      </c>
    </row>
    <row r="9" spans="1:10">
      <c r="A9" s="166" t="s">
        <v>154</v>
      </c>
      <c r="B9" s="174">
        <v>243</v>
      </c>
      <c r="C9" s="174">
        <v>365</v>
      </c>
      <c r="D9" s="174">
        <v>715</v>
      </c>
      <c r="E9" s="174">
        <v>1218</v>
      </c>
      <c r="F9" s="167">
        <v>0.33986013986013985</v>
      </c>
      <c r="G9" s="167">
        <v>0.29967159277504107</v>
      </c>
    </row>
    <row r="10" spans="1:10">
      <c r="A10" s="166" t="s">
        <v>303</v>
      </c>
      <c r="B10" s="174">
        <v>244</v>
      </c>
      <c r="C10" s="174">
        <v>361</v>
      </c>
      <c r="D10" s="174">
        <v>697</v>
      </c>
      <c r="E10" s="174">
        <v>1134</v>
      </c>
      <c r="F10" s="167">
        <v>0.35007173601147779</v>
      </c>
      <c r="G10" s="167">
        <v>0.31834215167548502</v>
      </c>
    </row>
    <row r="11" spans="1:10">
      <c r="A11" s="166" t="s">
        <v>165</v>
      </c>
      <c r="B11" s="174">
        <v>250</v>
      </c>
      <c r="C11" s="174">
        <v>330</v>
      </c>
      <c r="D11" s="174">
        <v>644</v>
      </c>
      <c r="E11" s="174">
        <v>1034</v>
      </c>
      <c r="F11" s="167">
        <v>0.38819875776397517</v>
      </c>
      <c r="G11" s="167">
        <v>0.31914893617021278</v>
      </c>
    </row>
    <row r="12" spans="1:10">
      <c r="A12" s="166" t="s">
        <v>161</v>
      </c>
      <c r="B12" s="174">
        <v>226</v>
      </c>
      <c r="C12" s="174">
        <v>325</v>
      </c>
      <c r="D12" s="174">
        <v>685</v>
      </c>
      <c r="E12" s="174">
        <v>1136</v>
      </c>
      <c r="F12" s="167">
        <v>0.32992700729927005</v>
      </c>
      <c r="G12" s="167">
        <v>0.28609154929577463</v>
      </c>
    </row>
    <row r="13" spans="1:10">
      <c r="A13" s="166" t="s">
        <v>170</v>
      </c>
      <c r="B13" s="174">
        <v>201</v>
      </c>
      <c r="C13" s="174">
        <v>314</v>
      </c>
      <c r="D13" s="174">
        <v>700</v>
      </c>
      <c r="E13" s="174">
        <v>1261</v>
      </c>
      <c r="F13" s="167">
        <v>0.28714285714285714</v>
      </c>
      <c r="G13" s="167">
        <v>0.24900872323552736</v>
      </c>
    </row>
    <row r="14" spans="1:10">
      <c r="A14" s="166" t="s">
        <v>173</v>
      </c>
      <c r="B14" s="174">
        <v>222</v>
      </c>
      <c r="C14" s="174">
        <v>302</v>
      </c>
      <c r="D14" s="174">
        <v>510</v>
      </c>
      <c r="E14" s="174">
        <v>823</v>
      </c>
      <c r="F14" s="167">
        <v>0.43529411764705883</v>
      </c>
      <c r="G14" s="167">
        <v>0.36695018226002429</v>
      </c>
    </row>
    <row r="15" spans="1:10">
      <c r="A15" s="166" t="s">
        <v>150</v>
      </c>
      <c r="B15" s="174">
        <v>234</v>
      </c>
      <c r="C15" s="174">
        <v>302</v>
      </c>
      <c r="D15" s="174">
        <v>513</v>
      </c>
      <c r="E15" s="174">
        <v>759</v>
      </c>
      <c r="F15" s="167">
        <v>0.45614035087719296</v>
      </c>
      <c r="G15" s="167">
        <v>0.39789196310935443</v>
      </c>
    </row>
    <row r="16" spans="1:10">
      <c r="A16" s="166" t="s">
        <v>149</v>
      </c>
      <c r="B16" s="174">
        <v>210</v>
      </c>
      <c r="C16" s="174">
        <v>300</v>
      </c>
      <c r="D16" s="174">
        <v>811</v>
      </c>
      <c r="E16" s="174">
        <v>1352</v>
      </c>
      <c r="F16" s="167">
        <v>0.25893958076448831</v>
      </c>
      <c r="G16" s="167">
        <v>0.22189349112426035</v>
      </c>
    </row>
    <row r="17" spans="1:7">
      <c r="A17" s="166" t="s">
        <v>157</v>
      </c>
      <c r="B17" s="174">
        <v>207</v>
      </c>
      <c r="C17" s="174">
        <v>267</v>
      </c>
      <c r="D17" s="174">
        <v>504</v>
      </c>
      <c r="E17" s="174">
        <v>761</v>
      </c>
      <c r="F17" s="167">
        <v>0.4107142857142857</v>
      </c>
      <c r="G17" s="167">
        <v>0.35085413929040737</v>
      </c>
    </row>
    <row r="18" spans="1:7">
      <c r="A18" s="166" t="s">
        <v>147</v>
      </c>
      <c r="B18" s="174">
        <v>183</v>
      </c>
      <c r="C18" s="174">
        <v>261</v>
      </c>
      <c r="D18" s="174">
        <v>514</v>
      </c>
      <c r="E18" s="174">
        <v>854</v>
      </c>
      <c r="F18" s="167">
        <v>0.35603112840466927</v>
      </c>
      <c r="G18" s="167">
        <v>0.30562060889929743</v>
      </c>
    </row>
    <row r="19" spans="1:7">
      <c r="A19" s="166" t="s">
        <v>158</v>
      </c>
      <c r="B19" s="174">
        <v>191</v>
      </c>
      <c r="C19" s="174">
        <v>252</v>
      </c>
      <c r="D19" s="174">
        <v>634</v>
      </c>
      <c r="E19" s="174">
        <v>1017</v>
      </c>
      <c r="F19" s="167">
        <v>0.30126182965299686</v>
      </c>
      <c r="G19" s="167">
        <v>0.24778761061946902</v>
      </c>
    </row>
    <row r="20" spans="1:7">
      <c r="A20" s="166" t="s">
        <v>152</v>
      </c>
      <c r="B20" s="174">
        <v>162</v>
      </c>
      <c r="C20" s="174">
        <v>244</v>
      </c>
      <c r="D20" s="174">
        <v>577</v>
      </c>
      <c r="E20" s="174">
        <v>963</v>
      </c>
      <c r="F20" s="167">
        <v>0.28076256499133451</v>
      </c>
      <c r="G20" s="167">
        <v>0.25337487019730009</v>
      </c>
    </row>
    <row r="21" spans="1:7">
      <c r="A21" s="166" t="s">
        <v>153</v>
      </c>
      <c r="B21" s="174">
        <v>160</v>
      </c>
      <c r="C21" s="174">
        <v>240</v>
      </c>
      <c r="D21" s="174">
        <v>573</v>
      </c>
      <c r="E21" s="174">
        <v>1021</v>
      </c>
      <c r="F21" s="167">
        <v>0.27923211169284468</v>
      </c>
      <c r="G21" s="167">
        <v>0.23506366307541626</v>
      </c>
    </row>
    <row r="22" spans="1:7">
      <c r="A22" s="166" t="s">
        <v>163</v>
      </c>
      <c r="B22" s="174">
        <v>143</v>
      </c>
      <c r="C22" s="174">
        <v>202</v>
      </c>
      <c r="D22" s="174">
        <v>304</v>
      </c>
      <c r="E22" s="174">
        <v>478</v>
      </c>
      <c r="F22" s="167">
        <v>0.47039473684210525</v>
      </c>
      <c r="G22" s="167">
        <v>0.42259414225941422</v>
      </c>
    </row>
    <row r="23" spans="1:7">
      <c r="A23" s="166" t="s">
        <v>159</v>
      </c>
      <c r="B23" s="174">
        <v>142</v>
      </c>
      <c r="C23" s="174">
        <v>198</v>
      </c>
      <c r="D23" s="174">
        <v>407</v>
      </c>
      <c r="E23" s="174">
        <v>665</v>
      </c>
      <c r="F23" s="167">
        <v>0.34889434889434889</v>
      </c>
      <c r="G23" s="167">
        <v>0.29774436090225564</v>
      </c>
    </row>
    <row r="24" spans="1:7">
      <c r="A24" s="166" t="s">
        <v>179</v>
      </c>
      <c r="B24" s="174">
        <v>135</v>
      </c>
      <c r="C24" s="174">
        <v>194</v>
      </c>
      <c r="D24" s="174">
        <v>495</v>
      </c>
      <c r="E24" s="174">
        <v>829</v>
      </c>
      <c r="F24" s="167">
        <v>0.27272727272727271</v>
      </c>
      <c r="G24" s="167">
        <v>0.23401688781664656</v>
      </c>
    </row>
    <row r="25" spans="1:7">
      <c r="A25" s="166" t="s">
        <v>160</v>
      </c>
      <c r="B25" s="174">
        <v>139</v>
      </c>
      <c r="C25" s="174">
        <v>190</v>
      </c>
      <c r="D25" s="174">
        <v>413</v>
      </c>
      <c r="E25" s="174">
        <v>662</v>
      </c>
      <c r="F25" s="167">
        <v>0.33656174334140437</v>
      </c>
      <c r="G25" s="167">
        <v>0.28700906344410876</v>
      </c>
    </row>
    <row r="26" spans="1:7">
      <c r="A26" s="166" t="s">
        <v>176</v>
      </c>
      <c r="B26" s="174">
        <v>112</v>
      </c>
      <c r="C26" s="174">
        <v>182</v>
      </c>
      <c r="D26" s="174">
        <v>380</v>
      </c>
      <c r="E26" s="174">
        <v>666</v>
      </c>
      <c r="F26" s="167">
        <v>0.29473684210526313</v>
      </c>
      <c r="G26" s="167">
        <v>0.27327327327327328</v>
      </c>
    </row>
    <row r="27" spans="1:7">
      <c r="A27" s="166" t="s">
        <v>167</v>
      </c>
      <c r="B27" s="174">
        <v>117</v>
      </c>
      <c r="C27" s="174">
        <v>179</v>
      </c>
      <c r="D27" s="174">
        <v>325</v>
      </c>
      <c r="E27" s="174">
        <v>555</v>
      </c>
      <c r="F27" s="167">
        <v>0.36</v>
      </c>
      <c r="G27" s="167">
        <v>0.3225225225225225</v>
      </c>
    </row>
    <row r="28" spans="1:7">
      <c r="A28" s="166" t="s">
        <v>164</v>
      </c>
      <c r="B28" s="174">
        <v>151</v>
      </c>
      <c r="C28" s="174">
        <v>175</v>
      </c>
      <c r="D28" s="174">
        <v>373</v>
      </c>
      <c r="E28" s="174">
        <v>520</v>
      </c>
      <c r="F28" s="167">
        <v>0.40482573726541554</v>
      </c>
      <c r="G28" s="167">
        <v>0.33653846153846156</v>
      </c>
    </row>
    <row r="29" spans="1:7">
      <c r="A29" s="166" t="s">
        <v>181</v>
      </c>
      <c r="B29" s="174">
        <v>101</v>
      </c>
      <c r="C29" s="174">
        <v>173</v>
      </c>
      <c r="D29" s="174">
        <v>356</v>
      </c>
      <c r="E29" s="174">
        <v>652</v>
      </c>
      <c r="F29" s="167">
        <v>0.28370786516853935</v>
      </c>
      <c r="G29" s="167">
        <v>0.26533742331288346</v>
      </c>
    </row>
    <row r="30" spans="1:7">
      <c r="A30" s="166" t="s">
        <v>169</v>
      </c>
      <c r="B30" s="174">
        <v>117</v>
      </c>
      <c r="C30" s="174">
        <v>165</v>
      </c>
      <c r="D30" s="174">
        <v>358</v>
      </c>
      <c r="E30" s="174">
        <v>566</v>
      </c>
      <c r="F30" s="167">
        <v>0.32681564245810057</v>
      </c>
      <c r="G30" s="167">
        <v>0.29151943462897528</v>
      </c>
    </row>
    <row r="31" spans="1:7">
      <c r="A31" s="166" t="s">
        <v>148</v>
      </c>
      <c r="B31" s="174">
        <v>128</v>
      </c>
      <c r="C31" s="174">
        <v>159</v>
      </c>
      <c r="D31" s="174">
        <v>453</v>
      </c>
      <c r="E31" s="174">
        <v>707</v>
      </c>
      <c r="F31" s="167">
        <v>0.282560706401766</v>
      </c>
      <c r="G31" s="167">
        <v>0.22489391796322489</v>
      </c>
    </row>
    <row r="32" spans="1:7">
      <c r="A32" s="166" t="s">
        <v>166</v>
      </c>
      <c r="B32" s="174">
        <v>92</v>
      </c>
      <c r="C32" s="174">
        <v>127</v>
      </c>
      <c r="D32" s="174">
        <v>384</v>
      </c>
      <c r="E32" s="174">
        <v>635</v>
      </c>
      <c r="F32" s="167">
        <v>0.23958333333333334</v>
      </c>
      <c r="G32" s="167">
        <v>0.2</v>
      </c>
    </row>
    <row r="33" spans="1:7">
      <c r="A33" s="166" t="s">
        <v>146</v>
      </c>
      <c r="B33" s="174">
        <v>92</v>
      </c>
      <c r="C33" s="174">
        <v>122</v>
      </c>
      <c r="D33" s="174">
        <v>285</v>
      </c>
      <c r="E33" s="174">
        <v>450</v>
      </c>
      <c r="F33" s="167">
        <v>0.32280701754385965</v>
      </c>
      <c r="G33" s="167">
        <v>0.27111111111111114</v>
      </c>
    </row>
    <row r="34" spans="1:7">
      <c r="A34" s="166" t="s">
        <v>155</v>
      </c>
      <c r="B34" s="174">
        <v>89</v>
      </c>
      <c r="C34" s="174">
        <v>119</v>
      </c>
      <c r="D34" s="174">
        <v>302</v>
      </c>
      <c r="E34" s="174">
        <v>499</v>
      </c>
      <c r="F34" s="167">
        <v>0.29470198675496689</v>
      </c>
      <c r="G34" s="167">
        <v>0.23847695390781562</v>
      </c>
    </row>
    <row r="35" spans="1:7">
      <c r="A35" s="166" t="s">
        <v>180</v>
      </c>
      <c r="B35" s="174">
        <v>89</v>
      </c>
      <c r="C35" s="174">
        <v>117</v>
      </c>
      <c r="D35" s="174">
        <v>333</v>
      </c>
      <c r="E35" s="174">
        <v>524</v>
      </c>
      <c r="F35" s="167">
        <v>0.26726726726726729</v>
      </c>
      <c r="G35" s="167">
        <v>0.22328244274809161</v>
      </c>
    </row>
    <row r="36" spans="1:7">
      <c r="A36" s="166" t="s">
        <v>145</v>
      </c>
      <c r="B36" s="174">
        <v>76</v>
      </c>
      <c r="C36" s="174">
        <v>104</v>
      </c>
      <c r="D36" s="174">
        <v>227</v>
      </c>
      <c r="E36" s="174">
        <v>342</v>
      </c>
      <c r="F36" s="167">
        <v>0.33480176211453744</v>
      </c>
      <c r="G36" s="167">
        <v>0.30409356725146197</v>
      </c>
    </row>
    <row r="37" spans="1:7">
      <c r="A37" s="166" t="s">
        <v>171</v>
      </c>
      <c r="B37" s="174">
        <v>58</v>
      </c>
      <c r="C37" s="174">
        <v>90</v>
      </c>
      <c r="D37" s="174">
        <v>239</v>
      </c>
      <c r="E37" s="174">
        <v>408</v>
      </c>
      <c r="F37" s="167">
        <v>0.24267782426778242</v>
      </c>
      <c r="G37" s="167">
        <v>0.22058823529411764</v>
      </c>
    </row>
    <row r="38" spans="1:7">
      <c r="A38" s="166" t="s">
        <v>156</v>
      </c>
      <c r="B38" s="174">
        <v>63</v>
      </c>
      <c r="C38" s="174">
        <v>86</v>
      </c>
      <c r="D38" s="174">
        <v>290</v>
      </c>
      <c r="E38" s="174">
        <v>481</v>
      </c>
      <c r="F38" s="167">
        <v>0.21724137931034482</v>
      </c>
      <c r="G38" s="167">
        <v>0.1787941787941788</v>
      </c>
    </row>
    <row r="39" spans="1:7">
      <c r="A39" s="166" t="s">
        <v>140</v>
      </c>
      <c r="B39" s="174">
        <v>61</v>
      </c>
      <c r="C39" s="174">
        <v>81</v>
      </c>
      <c r="D39" s="174">
        <v>154</v>
      </c>
      <c r="E39" s="174">
        <v>236</v>
      </c>
      <c r="F39" s="167">
        <v>0.39610389610389612</v>
      </c>
      <c r="G39" s="167">
        <v>0.34322033898305082</v>
      </c>
    </row>
    <row r="40" spans="1:7">
      <c r="A40" s="166" t="s">
        <v>172</v>
      </c>
      <c r="B40" s="174">
        <v>53</v>
      </c>
      <c r="C40" s="174">
        <v>70</v>
      </c>
      <c r="D40" s="174">
        <v>227</v>
      </c>
      <c r="E40" s="174">
        <v>379</v>
      </c>
      <c r="F40" s="167">
        <v>0.23348017621145375</v>
      </c>
      <c r="G40" s="167">
        <v>0.18469656992084432</v>
      </c>
    </row>
    <row r="41" spans="1:7">
      <c r="A41" s="166" t="s">
        <v>178</v>
      </c>
      <c r="B41" s="174">
        <v>45</v>
      </c>
      <c r="C41" s="174">
        <v>56</v>
      </c>
      <c r="D41" s="174">
        <v>174</v>
      </c>
      <c r="E41" s="174">
        <v>273</v>
      </c>
      <c r="F41" s="167">
        <v>0.25862068965517243</v>
      </c>
      <c r="G41" s="167">
        <v>0.20512820512820512</v>
      </c>
    </row>
    <row r="42" spans="1:7">
      <c r="A42" s="166" t="s">
        <v>151</v>
      </c>
      <c r="B42" s="174">
        <v>28</v>
      </c>
      <c r="C42" s="174">
        <v>50</v>
      </c>
      <c r="D42" s="174">
        <v>83</v>
      </c>
      <c r="E42" s="174">
        <v>175</v>
      </c>
      <c r="F42" s="167">
        <v>0.33734939759036142</v>
      </c>
      <c r="G42" s="167">
        <v>0.2857142857142857</v>
      </c>
    </row>
    <row r="43" spans="1:7">
      <c r="A43" s="166" t="s">
        <v>175</v>
      </c>
      <c r="B43" s="174">
        <v>32</v>
      </c>
      <c r="C43" s="174">
        <v>45</v>
      </c>
      <c r="D43" s="174">
        <v>68</v>
      </c>
      <c r="E43" s="174">
        <v>107</v>
      </c>
      <c r="F43" s="167">
        <v>0.47058823529411764</v>
      </c>
      <c r="G43" s="167">
        <v>0.42056074766355139</v>
      </c>
    </row>
    <row r="44" spans="1:7">
      <c r="A44" s="166" t="s">
        <v>162</v>
      </c>
      <c r="B44" s="174">
        <v>27</v>
      </c>
      <c r="C44" s="174">
        <v>36</v>
      </c>
      <c r="D44" s="174">
        <v>146</v>
      </c>
      <c r="E44" s="174">
        <v>247</v>
      </c>
      <c r="F44" s="167">
        <v>0.18493150684931506</v>
      </c>
      <c r="G44" s="167">
        <v>0.145748987854251</v>
      </c>
    </row>
    <row r="45" spans="1:7">
      <c r="A45" s="166" t="s">
        <v>17</v>
      </c>
      <c r="B45" s="174">
        <v>6498</v>
      </c>
      <c r="C45" s="174">
        <v>9249</v>
      </c>
      <c r="D45" s="174">
        <v>20276</v>
      </c>
      <c r="E45" s="174">
        <v>33765</v>
      </c>
      <c r="F45" s="167">
        <v>0.32047741171828764</v>
      </c>
      <c r="G45" s="167">
        <v>0.27392270102176808</v>
      </c>
    </row>
    <row r="46" spans="1:7" ht="13.9" customHeight="1">
      <c r="A46" s="1028" t="s">
        <v>506</v>
      </c>
      <c r="B46" s="1028"/>
      <c r="C46" s="1028"/>
      <c r="D46" s="1028"/>
      <c r="E46" s="1028"/>
      <c r="F46" s="1028"/>
      <c r="G46" s="1028"/>
    </row>
    <row r="47" spans="1:7">
      <c r="A47" s="45" t="s">
        <v>230</v>
      </c>
      <c r="B47" s="164"/>
      <c r="C47" s="164"/>
      <c r="D47" s="164"/>
      <c r="E47" s="164"/>
      <c r="F47" s="164"/>
      <c r="G47" s="164"/>
    </row>
  </sheetData>
  <customSheetViews>
    <customSheetView guid="{9CA68ABA-C7BA-4E64-96EE-1D97745C1F44}" topLeftCell="A16">
      <selection activeCell="A46" sqref="A46:G46"/>
      <pageMargins left="0.78740157499999996" right="0.78740157499999996" top="0.984251969" bottom="0.984251969" header="0.4921259845" footer="0.4921259845"/>
      <headerFooter alignWithMargins="0"/>
    </customSheetView>
  </customSheetViews>
  <mergeCells count="4">
    <mergeCell ref="A1:G1"/>
    <mergeCell ref="B2:C2"/>
    <mergeCell ref="D2:G2"/>
    <mergeCell ref="A46:G46"/>
  </mergeCells>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selection sqref="A1:E1"/>
    </sheetView>
  </sheetViews>
  <sheetFormatPr baseColWidth="10" defaultColWidth="10.25" defaultRowHeight="12.75"/>
  <cols>
    <col min="1" max="5" width="25" style="4" customWidth="1"/>
    <col min="6" max="256" width="10.25" style="4"/>
    <col min="257" max="261" width="25" style="4" customWidth="1"/>
    <col min="262" max="512" width="10.25" style="4"/>
    <col min="513" max="517" width="25" style="4" customWidth="1"/>
    <col min="518" max="768" width="10.25" style="4"/>
    <col min="769" max="773" width="25" style="4" customWidth="1"/>
    <col min="774" max="1024" width="10.25" style="4"/>
    <col min="1025" max="1029" width="25" style="4" customWidth="1"/>
    <col min="1030" max="1280" width="10.25" style="4"/>
    <col min="1281" max="1285" width="25" style="4" customWidth="1"/>
    <col min="1286" max="1536" width="10.25" style="4"/>
    <col min="1537" max="1541" width="25" style="4" customWidth="1"/>
    <col min="1542" max="1792" width="10.25" style="4"/>
    <col min="1793" max="1797" width="25" style="4" customWidth="1"/>
    <col min="1798" max="2048" width="10.25" style="4"/>
    <col min="2049" max="2053" width="25" style="4" customWidth="1"/>
    <col min="2054" max="2304" width="10.25" style="4"/>
    <col min="2305" max="2309" width="25" style="4" customWidth="1"/>
    <col min="2310" max="2560" width="10.25" style="4"/>
    <col min="2561" max="2565" width="25" style="4" customWidth="1"/>
    <col min="2566" max="2816" width="10.25" style="4"/>
    <col min="2817" max="2821" width="25" style="4" customWidth="1"/>
    <col min="2822" max="3072" width="10.25" style="4"/>
    <col min="3073" max="3077" width="25" style="4" customWidth="1"/>
    <col min="3078" max="3328" width="10.25" style="4"/>
    <col min="3329" max="3333" width="25" style="4" customWidth="1"/>
    <col min="3334" max="3584" width="10.25" style="4"/>
    <col min="3585" max="3589" width="25" style="4" customWidth="1"/>
    <col min="3590" max="3840" width="10.25" style="4"/>
    <col min="3841" max="3845" width="25" style="4" customWidth="1"/>
    <col min="3846" max="4096" width="10.25" style="4"/>
    <col min="4097" max="4101" width="25" style="4" customWidth="1"/>
    <col min="4102" max="4352" width="10.25" style="4"/>
    <col min="4353" max="4357" width="25" style="4" customWidth="1"/>
    <col min="4358" max="4608" width="10.25" style="4"/>
    <col min="4609" max="4613" width="25" style="4" customWidth="1"/>
    <col min="4614" max="4864" width="10.25" style="4"/>
    <col min="4865" max="4869" width="25" style="4" customWidth="1"/>
    <col min="4870" max="5120" width="10.25" style="4"/>
    <col min="5121" max="5125" width="25" style="4" customWidth="1"/>
    <col min="5126" max="5376" width="10.25" style="4"/>
    <col min="5377" max="5381" width="25" style="4" customWidth="1"/>
    <col min="5382" max="5632" width="10.25" style="4"/>
    <col min="5633" max="5637" width="25" style="4" customWidth="1"/>
    <col min="5638" max="5888" width="10.25" style="4"/>
    <col min="5889" max="5893" width="25" style="4" customWidth="1"/>
    <col min="5894" max="6144" width="10.25" style="4"/>
    <col min="6145" max="6149" width="25" style="4" customWidth="1"/>
    <col min="6150" max="6400" width="10.25" style="4"/>
    <col min="6401" max="6405" width="25" style="4" customWidth="1"/>
    <col min="6406" max="6656" width="10.25" style="4"/>
    <col min="6657" max="6661" width="25" style="4" customWidth="1"/>
    <col min="6662" max="6912" width="10.25" style="4"/>
    <col min="6913" max="6917" width="25" style="4" customWidth="1"/>
    <col min="6918" max="7168" width="10.25" style="4"/>
    <col min="7169" max="7173" width="25" style="4" customWidth="1"/>
    <col min="7174" max="7424" width="10.25" style="4"/>
    <col min="7425" max="7429" width="25" style="4" customWidth="1"/>
    <col min="7430" max="7680" width="10.25" style="4"/>
    <col min="7681" max="7685" width="25" style="4" customWidth="1"/>
    <col min="7686" max="7936" width="10.25" style="4"/>
    <col min="7937" max="7941" width="25" style="4" customWidth="1"/>
    <col min="7942" max="8192" width="10.25" style="4"/>
    <col min="8193" max="8197" width="25" style="4" customWidth="1"/>
    <col min="8198" max="8448" width="10.25" style="4"/>
    <col min="8449" max="8453" width="25" style="4" customWidth="1"/>
    <col min="8454" max="8704" width="10.25" style="4"/>
    <col min="8705" max="8709" width="25" style="4" customWidth="1"/>
    <col min="8710" max="8960" width="10.25" style="4"/>
    <col min="8961" max="8965" width="25" style="4" customWidth="1"/>
    <col min="8966" max="9216" width="10.25" style="4"/>
    <col min="9217" max="9221" width="25" style="4" customWidth="1"/>
    <col min="9222" max="9472" width="10.25" style="4"/>
    <col min="9473" max="9477" width="25" style="4" customWidth="1"/>
    <col min="9478" max="9728" width="10.25" style="4"/>
    <col min="9729" max="9733" width="25" style="4" customWidth="1"/>
    <col min="9734" max="9984" width="10.25" style="4"/>
    <col min="9985" max="9989" width="25" style="4" customWidth="1"/>
    <col min="9990" max="10240" width="10.25" style="4"/>
    <col min="10241" max="10245" width="25" style="4" customWidth="1"/>
    <col min="10246" max="10496" width="10.25" style="4"/>
    <col min="10497" max="10501" width="25" style="4" customWidth="1"/>
    <col min="10502" max="10752" width="10.25" style="4"/>
    <col min="10753" max="10757" width="25" style="4" customWidth="1"/>
    <col min="10758" max="11008" width="10.25" style="4"/>
    <col min="11009" max="11013" width="25" style="4" customWidth="1"/>
    <col min="11014" max="11264" width="10.25" style="4"/>
    <col min="11265" max="11269" width="25" style="4" customWidth="1"/>
    <col min="11270" max="11520" width="10.25" style="4"/>
    <col min="11521" max="11525" width="25" style="4" customWidth="1"/>
    <col min="11526" max="11776" width="10.25" style="4"/>
    <col min="11777" max="11781" width="25" style="4" customWidth="1"/>
    <col min="11782" max="12032" width="10.25" style="4"/>
    <col min="12033" max="12037" width="25" style="4" customWidth="1"/>
    <col min="12038" max="12288" width="10.25" style="4"/>
    <col min="12289" max="12293" width="25" style="4" customWidth="1"/>
    <col min="12294" max="12544" width="10.25" style="4"/>
    <col min="12545" max="12549" width="25" style="4" customWidth="1"/>
    <col min="12550" max="12800" width="10.25" style="4"/>
    <col min="12801" max="12805" width="25" style="4" customWidth="1"/>
    <col min="12806" max="13056" width="10.25" style="4"/>
    <col min="13057" max="13061" width="25" style="4" customWidth="1"/>
    <col min="13062" max="13312" width="10.25" style="4"/>
    <col min="13313" max="13317" width="25" style="4" customWidth="1"/>
    <col min="13318" max="13568" width="10.25" style="4"/>
    <col min="13569" max="13573" width="25" style="4" customWidth="1"/>
    <col min="13574" max="13824" width="10.25" style="4"/>
    <col min="13825" max="13829" width="25" style="4" customWidth="1"/>
    <col min="13830" max="14080" width="10.25" style="4"/>
    <col min="14081" max="14085" width="25" style="4" customWidth="1"/>
    <col min="14086" max="14336" width="10.25" style="4"/>
    <col min="14337" max="14341" width="25" style="4" customWidth="1"/>
    <col min="14342" max="14592" width="10.25" style="4"/>
    <col min="14593" max="14597" width="25" style="4" customWidth="1"/>
    <col min="14598" max="14848" width="10.25" style="4"/>
    <col min="14849" max="14853" width="25" style="4" customWidth="1"/>
    <col min="14854" max="15104" width="10.25" style="4"/>
    <col min="15105" max="15109" width="25" style="4" customWidth="1"/>
    <col min="15110" max="15360" width="10.25" style="4"/>
    <col min="15361" max="15365" width="25" style="4" customWidth="1"/>
    <col min="15366" max="15616" width="10.25" style="4"/>
    <col min="15617" max="15621" width="25" style="4" customWidth="1"/>
    <col min="15622" max="15872" width="10.25" style="4"/>
    <col min="15873" max="15877" width="25" style="4" customWidth="1"/>
    <col min="15878" max="16128" width="10.25" style="4"/>
    <col min="16129" max="16133" width="25" style="4" customWidth="1"/>
    <col min="16134" max="16384" width="10.25" style="4"/>
  </cols>
  <sheetData>
    <row r="1" spans="1:10" ht="27.6" customHeight="1">
      <c r="A1" s="991" t="s">
        <v>2357</v>
      </c>
      <c r="B1" s="991"/>
      <c r="C1" s="991"/>
      <c r="D1" s="991"/>
      <c r="E1" s="991"/>
      <c r="F1" s="949"/>
      <c r="G1" s="949"/>
      <c r="H1" s="949"/>
      <c r="I1" s="949"/>
      <c r="J1" s="949"/>
    </row>
    <row r="2" spans="1:10" ht="25.5">
      <c r="A2" s="282" t="s">
        <v>507</v>
      </c>
      <c r="B2" s="283" t="s">
        <v>508</v>
      </c>
      <c r="C2" s="283" t="s">
        <v>515</v>
      </c>
      <c r="D2" s="283" t="s">
        <v>516</v>
      </c>
      <c r="E2" s="283" t="s">
        <v>509</v>
      </c>
    </row>
    <row r="3" spans="1:10">
      <c r="A3" s="284" t="s">
        <v>140</v>
      </c>
      <c r="B3" s="285">
        <v>106</v>
      </c>
      <c r="C3" s="285">
        <v>7</v>
      </c>
      <c r="D3" s="285">
        <v>3</v>
      </c>
      <c r="E3" s="285">
        <v>7</v>
      </c>
    </row>
    <row r="4" spans="1:10">
      <c r="A4" s="284" t="s">
        <v>145</v>
      </c>
      <c r="B4" s="285">
        <v>127</v>
      </c>
      <c r="C4" s="285">
        <v>7</v>
      </c>
      <c r="D4" s="285">
        <v>8</v>
      </c>
      <c r="E4" s="285">
        <v>7</v>
      </c>
    </row>
    <row r="5" spans="1:10">
      <c r="A5" s="284" t="s">
        <v>146</v>
      </c>
      <c r="B5" s="285">
        <v>72</v>
      </c>
      <c r="C5" s="285">
        <v>8</v>
      </c>
      <c r="D5" s="285">
        <v>10</v>
      </c>
      <c r="E5" s="285">
        <v>7</v>
      </c>
    </row>
    <row r="6" spans="1:10">
      <c r="A6" s="284" t="s">
        <v>147</v>
      </c>
      <c r="B6" s="285">
        <v>103</v>
      </c>
      <c r="C6" s="285">
        <v>15</v>
      </c>
      <c r="D6" s="285">
        <v>11</v>
      </c>
      <c r="E6" s="285">
        <v>19</v>
      </c>
    </row>
    <row r="7" spans="1:10">
      <c r="A7" s="284" t="s">
        <v>148</v>
      </c>
      <c r="B7" s="285">
        <v>93</v>
      </c>
      <c r="C7" s="285">
        <v>17</v>
      </c>
      <c r="D7" s="285">
        <v>4</v>
      </c>
      <c r="E7" s="285">
        <v>18</v>
      </c>
    </row>
    <row r="8" spans="1:10">
      <c r="A8" s="284" t="s">
        <v>149</v>
      </c>
      <c r="B8" s="285">
        <v>224</v>
      </c>
      <c r="C8" s="285">
        <v>29</v>
      </c>
      <c r="D8" s="285">
        <v>27</v>
      </c>
      <c r="E8" s="285">
        <v>26</v>
      </c>
    </row>
    <row r="9" spans="1:10">
      <c r="A9" s="284" t="s">
        <v>150</v>
      </c>
      <c r="B9" s="285">
        <v>360</v>
      </c>
      <c r="C9" s="285">
        <v>65</v>
      </c>
      <c r="D9" s="285">
        <v>47</v>
      </c>
      <c r="E9" s="285">
        <v>65</v>
      </c>
    </row>
    <row r="10" spans="1:10">
      <c r="A10" s="284" t="s">
        <v>151</v>
      </c>
      <c r="B10" s="285">
        <v>89</v>
      </c>
      <c r="C10" s="285">
        <v>7</v>
      </c>
      <c r="D10" s="285">
        <v>6</v>
      </c>
      <c r="E10" s="285">
        <v>8</v>
      </c>
    </row>
    <row r="11" spans="1:10">
      <c r="A11" s="284" t="s">
        <v>152</v>
      </c>
      <c r="B11" s="285">
        <v>172</v>
      </c>
      <c r="C11" s="285">
        <v>32</v>
      </c>
      <c r="D11" s="285">
        <v>39</v>
      </c>
      <c r="E11" s="285">
        <v>44</v>
      </c>
    </row>
    <row r="12" spans="1:10">
      <c r="A12" s="284" t="s">
        <v>153</v>
      </c>
      <c r="B12" s="285">
        <v>106</v>
      </c>
      <c r="C12" s="285">
        <v>21</v>
      </c>
      <c r="D12" s="285">
        <v>18</v>
      </c>
      <c r="E12" s="285">
        <v>26</v>
      </c>
    </row>
    <row r="13" spans="1:10">
      <c r="A13" s="284" t="s">
        <v>154</v>
      </c>
      <c r="B13" s="285">
        <v>198</v>
      </c>
      <c r="C13" s="285">
        <v>32</v>
      </c>
      <c r="D13" s="285">
        <v>30</v>
      </c>
      <c r="E13" s="285">
        <v>45</v>
      </c>
    </row>
    <row r="14" spans="1:10">
      <c r="A14" s="284" t="s">
        <v>155</v>
      </c>
      <c r="B14" s="285">
        <v>61</v>
      </c>
      <c r="C14" s="285">
        <v>12</v>
      </c>
      <c r="D14" s="285">
        <v>6</v>
      </c>
      <c r="E14" s="285">
        <v>14</v>
      </c>
    </row>
    <row r="15" spans="1:10">
      <c r="A15" s="284" t="s">
        <v>156</v>
      </c>
      <c r="B15" s="285">
        <v>43</v>
      </c>
      <c r="C15" s="285">
        <v>3</v>
      </c>
      <c r="D15" s="285">
        <v>3</v>
      </c>
      <c r="E15" s="285">
        <v>3</v>
      </c>
    </row>
    <row r="16" spans="1:10">
      <c r="A16" s="284" t="s">
        <v>157</v>
      </c>
      <c r="B16" s="285">
        <v>173</v>
      </c>
      <c r="C16" s="285">
        <v>14</v>
      </c>
      <c r="D16" s="285">
        <v>8</v>
      </c>
      <c r="E16" s="285">
        <v>12</v>
      </c>
    </row>
    <row r="17" spans="1:5">
      <c r="A17" s="284" t="s">
        <v>158</v>
      </c>
      <c r="B17" s="285">
        <v>174</v>
      </c>
      <c r="C17" s="285">
        <v>14</v>
      </c>
      <c r="D17" s="285">
        <v>5</v>
      </c>
      <c r="E17" s="285">
        <v>16</v>
      </c>
    </row>
    <row r="18" spans="1:5">
      <c r="A18" s="284" t="s">
        <v>159</v>
      </c>
      <c r="B18" s="285">
        <v>71</v>
      </c>
      <c r="C18" s="285">
        <v>5</v>
      </c>
      <c r="D18" s="285">
        <v>4</v>
      </c>
      <c r="E18" s="285">
        <v>5</v>
      </c>
    </row>
    <row r="19" spans="1:5">
      <c r="A19" s="284" t="s">
        <v>160</v>
      </c>
      <c r="B19" s="285">
        <v>104</v>
      </c>
      <c r="C19" s="285">
        <v>12</v>
      </c>
      <c r="D19" s="285">
        <v>6</v>
      </c>
      <c r="E19" s="285">
        <v>8</v>
      </c>
    </row>
    <row r="20" spans="1:5">
      <c r="A20" s="284" t="s">
        <v>161</v>
      </c>
      <c r="B20" s="285">
        <v>292</v>
      </c>
      <c r="C20" s="285">
        <v>48</v>
      </c>
      <c r="D20" s="285">
        <v>47</v>
      </c>
      <c r="E20" s="285">
        <v>59</v>
      </c>
    </row>
    <row r="21" spans="1:5">
      <c r="A21" s="284" t="s">
        <v>162</v>
      </c>
      <c r="B21" s="285">
        <v>29</v>
      </c>
      <c r="C21" s="285">
        <v>3</v>
      </c>
      <c r="D21" s="285"/>
      <c r="E21" s="285">
        <v>3</v>
      </c>
    </row>
    <row r="22" spans="1:5">
      <c r="A22" s="284" t="s">
        <v>163</v>
      </c>
      <c r="B22" s="285">
        <v>221</v>
      </c>
      <c r="C22" s="285">
        <v>57</v>
      </c>
      <c r="D22" s="285">
        <v>36</v>
      </c>
      <c r="E22" s="285">
        <v>71</v>
      </c>
    </row>
    <row r="23" spans="1:5">
      <c r="A23" s="284" t="s">
        <v>164</v>
      </c>
      <c r="B23" s="285">
        <v>220</v>
      </c>
      <c r="C23" s="285">
        <v>33</v>
      </c>
      <c r="D23" s="285">
        <v>13</v>
      </c>
      <c r="E23" s="285">
        <v>27</v>
      </c>
    </row>
    <row r="24" spans="1:5">
      <c r="A24" s="284" t="s">
        <v>165</v>
      </c>
      <c r="B24" s="285">
        <v>641</v>
      </c>
      <c r="C24" s="285">
        <v>66</v>
      </c>
      <c r="D24" s="285">
        <v>79</v>
      </c>
      <c r="E24" s="285">
        <v>70</v>
      </c>
    </row>
    <row r="25" spans="1:5">
      <c r="A25" s="284" t="s">
        <v>166</v>
      </c>
      <c r="B25" s="285">
        <v>103</v>
      </c>
      <c r="C25" s="285">
        <v>12</v>
      </c>
      <c r="D25" s="285">
        <v>12</v>
      </c>
      <c r="E25" s="285">
        <v>17</v>
      </c>
    </row>
    <row r="26" spans="1:5">
      <c r="A26" s="284" t="s">
        <v>167</v>
      </c>
      <c r="B26" s="285">
        <v>255</v>
      </c>
      <c r="C26" s="285">
        <v>33</v>
      </c>
      <c r="D26" s="285">
        <v>42</v>
      </c>
      <c r="E26" s="285">
        <v>47</v>
      </c>
    </row>
    <row r="27" spans="1:5">
      <c r="A27" s="284" t="s">
        <v>303</v>
      </c>
      <c r="B27" s="285">
        <v>317</v>
      </c>
      <c r="C27" s="285">
        <v>60</v>
      </c>
      <c r="D27" s="285">
        <v>61</v>
      </c>
      <c r="E27" s="285">
        <v>80</v>
      </c>
    </row>
    <row r="28" spans="1:5">
      <c r="A28" s="284" t="s">
        <v>169</v>
      </c>
      <c r="B28" s="285">
        <v>206</v>
      </c>
      <c r="C28" s="285">
        <v>24</v>
      </c>
      <c r="D28" s="285">
        <v>17</v>
      </c>
      <c r="E28" s="285">
        <v>25</v>
      </c>
    </row>
    <row r="29" spans="1:5">
      <c r="A29" s="284" t="s">
        <v>170</v>
      </c>
      <c r="B29" s="285">
        <v>324</v>
      </c>
      <c r="C29" s="285">
        <v>54</v>
      </c>
      <c r="D29" s="285">
        <v>87</v>
      </c>
      <c r="E29" s="285">
        <v>64</v>
      </c>
    </row>
    <row r="30" spans="1:5">
      <c r="A30" s="284" t="s">
        <v>171</v>
      </c>
      <c r="B30" s="285">
        <v>48</v>
      </c>
      <c r="C30" s="285">
        <v>7</v>
      </c>
      <c r="D30" s="285">
        <v>8</v>
      </c>
      <c r="E30" s="285">
        <v>11</v>
      </c>
    </row>
    <row r="31" spans="1:5">
      <c r="A31" s="284" t="s">
        <v>172</v>
      </c>
      <c r="B31" s="285">
        <v>34</v>
      </c>
      <c r="C31" s="285">
        <v>7</v>
      </c>
      <c r="D31" s="285"/>
      <c r="E31" s="285">
        <v>4</v>
      </c>
    </row>
    <row r="32" spans="1:5">
      <c r="A32" s="284" t="s">
        <v>173</v>
      </c>
      <c r="B32" s="285">
        <v>569</v>
      </c>
      <c r="C32" s="285">
        <v>65</v>
      </c>
      <c r="D32" s="285">
        <v>61</v>
      </c>
      <c r="E32" s="285">
        <v>75</v>
      </c>
    </row>
    <row r="33" spans="1:5">
      <c r="A33" s="284" t="s">
        <v>174</v>
      </c>
      <c r="B33" s="285">
        <v>616</v>
      </c>
      <c r="C33" s="285">
        <v>108</v>
      </c>
      <c r="D33" s="285">
        <v>76</v>
      </c>
      <c r="E33" s="285">
        <v>117</v>
      </c>
    </row>
    <row r="34" spans="1:5">
      <c r="A34" s="284" t="s">
        <v>175</v>
      </c>
      <c r="B34" s="285">
        <v>80</v>
      </c>
      <c r="C34" s="285">
        <v>12</v>
      </c>
      <c r="D34" s="285">
        <v>8</v>
      </c>
      <c r="E34" s="285">
        <v>10</v>
      </c>
    </row>
    <row r="35" spans="1:5">
      <c r="A35" s="284" t="s">
        <v>176</v>
      </c>
      <c r="B35" s="285">
        <v>180</v>
      </c>
      <c r="C35" s="285">
        <v>37</v>
      </c>
      <c r="D35" s="285">
        <v>34</v>
      </c>
      <c r="E35" s="285">
        <v>39</v>
      </c>
    </row>
    <row r="36" spans="1:5">
      <c r="A36" s="284" t="s">
        <v>177</v>
      </c>
      <c r="B36" s="285">
        <v>246</v>
      </c>
      <c r="C36" s="285">
        <v>32</v>
      </c>
      <c r="D36" s="285">
        <v>24</v>
      </c>
      <c r="E36" s="285">
        <v>39</v>
      </c>
    </row>
    <row r="37" spans="1:5">
      <c r="A37" s="284" t="s">
        <v>178</v>
      </c>
      <c r="B37" s="285">
        <v>33</v>
      </c>
      <c r="C37" s="285">
        <v>6</v>
      </c>
      <c r="D37" s="285">
        <v>1</v>
      </c>
      <c r="E37" s="285">
        <v>6</v>
      </c>
    </row>
    <row r="38" spans="1:5">
      <c r="A38" s="284" t="s">
        <v>179</v>
      </c>
      <c r="B38" s="285">
        <v>137</v>
      </c>
      <c r="C38" s="285">
        <v>26</v>
      </c>
      <c r="D38" s="285">
        <v>23</v>
      </c>
      <c r="E38" s="285">
        <v>37</v>
      </c>
    </row>
    <row r="39" spans="1:5">
      <c r="A39" s="284" t="s">
        <v>180</v>
      </c>
      <c r="B39" s="285">
        <v>70</v>
      </c>
      <c r="C39" s="285">
        <v>15</v>
      </c>
      <c r="D39" s="285">
        <v>7</v>
      </c>
      <c r="E39" s="285">
        <v>18</v>
      </c>
    </row>
    <row r="40" spans="1:5">
      <c r="A40" s="284" t="s">
        <v>181</v>
      </c>
      <c r="B40" s="285">
        <v>82</v>
      </c>
      <c r="C40" s="285">
        <v>13</v>
      </c>
      <c r="D40" s="285">
        <v>23</v>
      </c>
      <c r="E40" s="285">
        <v>21</v>
      </c>
    </row>
    <row r="41" spans="1:5">
      <c r="A41" s="284" t="s">
        <v>182</v>
      </c>
      <c r="B41" s="285">
        <v>1012</v>
      </c>
      <c r="C41" s="285">
        <v>216</v>
      </c>
      <c r="D41" s="285">
        <v>218</v>
      </c>
      <c r="E41" s="285">
        <v>224</v>
      </c>
    </row>
    <row r="42" spans="1:5">
      <c r="A42" s="284" t="s">
        <v>183</v>
      </c>
      <c r="B42" s="285">
        <v>305</v>
      </c>
      <c r="C42" s="285">
        <v>63</v>
      </c>
      <c r="D42" s="285">
        <v>82</v>
      </c>
      <c r="E42" s="285">
        <v>81</v>
      </c>
    </row>
    <row r="43" spans="1:5">
      <c r="A43" s="284" t="s">
        <v>184</v>
      </c>
      <c r="B43" s="285">
        <v>134</v>
      </c>
      <c r="C43" s="285">
        <v>35</v>
      </c>
      <c r="D43" s="285">
        <v>29</v>
      </c>
      <c r="E43" s="285">
        <v>44</v>
      </c>
    </row>
    <row r="44" spans="1:5">
      <c r="A44" s="284" t="s">
        <v>510</v>
      </c>
      <c r="B44" s="285">
        <v>21</v>
      </c>
      <c r="C44" s="285">
        <v>6</v>
      </c>
      <c r="D44" s="285">
        <v>1</v>
      </c>
      <c r="E44" s="285">
        <v>7</v>
      </c>
    </row>
    <row r="45" spans="1:5">
      <c r="A45" s="284" t="s">
        <v>17</v>
      </c>
      <c r="B45" s="286">
        <f>SUM(B3:B44)</f>
        <v>8451</v>
      </c>
      <c r="C45" s="286">
        <f>SUM(C3:C44)</f>
        <v>1338</v>
      </c>
      <c r="D45" s="286">
        <f>SUM(D3:D44)</f>
        <v>1224</v>
      </c>
      <c r="E45" s="286">
        <f>SUM(E3:E44)</f>
        <v>1526</v>
      </c>
    </row>
    <row r="46" spans="1:5">
      <c r="A46" s="287" t="s">
        <v>511</v>
      </c>
    </row>
    <row r="47" spans="1:5">
      <c r="A47" s="50" t="s">
        <v>512</v>
      </c>
    </row>
  </sheetData>
  <customSheetViews>
    <customSheetView guid="{9CA68ABA-C7BA-4E64-96EE-1D97745C1F44}" showGridLines="0" fitToPage="1" topLeftCell="A17">
      <selection activeCell="A47" sqref="A47"/>
      <pageMargins left="0.78740157499999996" right="0.78740157499999996" top="0.984251969" bottom="0.984251969" header="0.4921259845" footer="0.4921259845"/>
      <pageSetup paperSize="9" scale="56" orientation="landscape" r:id="rId1"/>
      <headerFooter alignWithMargins="0"/>
    </customSheetView>
  </customSheetViews>
  <mergeCells count="1">
    <mergeCell ref="A1:E1"/>
  </mergeCells>
  <pageMargins left="0.78740157499999996" right="0.78740157499999996" top="0.984251969" bottom="0.984251969" header="0.4921259845" footer="0.4921259845"/>
  <pageSetup paperSize="9" scale="56"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activeCell="F18" sqref="F18"/>
    </sheetView>
  </sheetViews>
  <sheetFormatPr baseColWidth="10" defaultRowHeight="12.75"/>
  <cols>
    <col min="1" max="2" width="11.25" style="4"/>
    <col min="3" max="3" width="18.125" style="4" customWidth="1"/>
    <col min="4" max="4" width="11.25" style="4"/>
    <col min="5" max="5" width="17.875" style="4" customWidth="1"/>
    <col min="6" max="6" width="19.75" style="4" bestFit="1" customWidth="1"/>
    <col min="7" max="7" width="22.25" style="4" bestFit="1" customWidth="1"/>
    <col min="8" max="258" width="11.25" style="4"/>
    <col min="259" max="259" width="18.125" style="4" customWidth="1"/>
    <col min="260" max="260" width="11.25" style="4"/>
    <col min="261" max="261" width="17.875" style="4" customWidth="1"/>
    <col min="262" max="262" width="19.75" style="4" bestFit="1" customWidth="1"/>
    <col min="263" max="263" width="22.25" style="4" bestFit="1" customWidth="1"/>
    <col min="264" max="514" width="11.25" style="4"/>
    <col min="515" max="515" width="18.125" style="4" customWidth="1"/>
    <col min="516" max="516" width="11.25" style="4"/>
    <col min="517" max="517" width="17.875" style="4" customWidth="1"/>
    <col min="518" max="518" width="19.75" style="4" bestFit="1" customWidth="1"/>
    <col min="519" max="519" width="22.25" style="4" bestFit="1" customWidth="1"/>
    <col min="520" max="770" width="11.25" style="4"/>
    <col min="771" max="771" width="18.125" style="4" customWidth="1"/>
    <col min="772" max="772" width="11.25" style="4"/>
    <col min="773" max="773" width="17.875" style="4" customWidth="1"/>
    <col min="774" max="774" width="19.75" style="4" bestFit="1" customWidth="1"/>
    <col min="775" max="775" width="22.25" style="4" bestFit="1" customWidth="1"/>
    <col min="776" max="1026" width="11.25" style="4"/>
    <col min="1027" max="1027" width="18.125" style="4" customWidth="1"/>
    <col min="1028" max="1028" width="11.25" style="4"/>
    <col min="1029" max="1029" width="17.875" style="4" customWidth="1"/>
    <col min="1030" max="1030" width="19.75" style="4" bestFit="1" customWidth="1"/>
    <col min="1031" max="1031" width="22.25" style="4" bestFit="1" customWidth="1"/>
    <col min="1032" max="1282" width="11.25" style="4"/>
    <col min="1283" max="1283" width="18.125" style="4" customWidth="1"/>
    <col min="1284" max="1284" width="11.25" style="4"/>
    <col min="1285" max="1285" width="17.875" style="4" customWidth="1"/>
    <col min="1286" max="1286" width="19.75" style="4" bestFit="1" customWidth="1"/>
    <col min="1287" max="1287" width="22.25" style="4" bestFit="1" customWidth="1"/>
    <col min="1288" max="1538" width="11.25" style="4"/>
    <col min="1539" max="1539" width="18.125" style="4" customWidth="1"/>
    <col min="1540" max="1540" width="11.25" style="4"/>
    <col min="1541" max="1541" width="17.875" style="4" customWidth="1"/>
    <col min="1542" max="1542" width="19.75" style="4" bestFit="1" customWidth="1"/>
    <col min="1543" max="1543" width="22.25" style="4" bestFit="1" customWidth="1"/>
    <col min="1544" max="1794" width="11.25" style="4"/>
    <col min="1795" max="1795" width="18.125" style="4" customWidth="1"/>
    <col min="1796" max="1796" width="11.25" style="4"/>
    <col min="1797" max="1797" width="17.875" style="4" customWidth="1"/>
    <col min="1798" max="1798" width="19.75" style="4" bestFit="1" customWidth="1"/>
    <col min="1799" max="1799" width="22.25" style="4" bestFit="1" customWidth="1"/>
    <col min="1800" max="2050" width="11.25" style="4"/>
    <col min="2051" max="2051" width="18.125" style="4" customWidth="1"/>
    <col min="2052" max="2052" width="11.25" style="4"/>
    <col min="2053" max="2053" width="17.875" style="4" customWidth="1"/>
    <col min="2054" max="2054" width="19.75" style="4" bestFit="1" customWidth="1"/>
    <col min="2055" max="2055" width="22.25" style="4" bestFit="1" customWidth="1"/>
    <col min="2056" max="2306" width="11.25" style="4"/>
    <col min="2307" max="2307" width="18.125" style="4" customWidth="1"/>
    <col min="2308" max="2308" width="11.25" style="4"/>
    <col min="2309" max="2309" width="17.875" style="4" customWidth="1"/>
    <col min="2310" max="2310" width="19.75" style="4" bestFit="1" customWidth="1"/>
    <col min="2311" max="2311" width="22.25" style="4" bestFit="1" customWidth="1"/>
    <col min="2312" max="2562" width="11.25" style="4"/>
    <col min="2563" max="2563" width="18.125" style="4" customWidth="1"/>
    <col min="2564" max="2564" width="11.25" style="4"/>
    <col min="2565" max="2565" width="17.875" style="4" customWidth="1"/>
    <col min="2566" max="2566" width="19.75" style="4" bestFit="1" customWidth="1"/>
    <col min="2567" max="2567" width="22.25" style="4" bestFit="1" customWidth="1"/>
    <col min="2568" max="2818" width="11.25" style="4"/>
    <col min="2819" max="2819" width="18.125" style="4" customWidth="1"/>
    <col min="2820" max="2820" width="11.25" style="4"/>
    <col min="2821" max="2821" width="17.875" style="4" customWidth="1"/>
    <col min="2822" max="2822" width="19.75" style="4" bestFit="1" customWidth="1"/>
    <col min="2823" max="2823" width="22.25" style="4" bestFit="1" customWidth="1"/>
    <col min="2824" max="3074" width="11.25" style="4"/>
    <col min="3075" max="3075" width="18.125" style="4" customWidth="1"/>
    <col min="3076" max="3076" width="11.25" style="4"/>
    <col min="3077" max="3077" width="17.875" style="4" customWidth="1"/>
    <col min="3078" max="3078" width="19.75" style="4" bestFit="1" customWidth="1"/>
    <col min="3079" max="3079" width="22.25" style="4" bestFit="1" customWidth="1"/>
    <col min="3080" max="3330" width="11.25" style="4"/>
    <col min="3331" max="3331" width="18.125" style="4" customWidth="1"/>
    <col min="3332" max="3332" width="11.25" style="4"/>
    <col min="3333" max="3333" width="17.875" style="4" customWidth="1"/>
    <col min="3334" max="3334" width="19.75" style="4" bestFit="1" customWidth="1"/>
    <col min="3335" max="3335" width="22.25" style="4" bestFit="1" customWidth="1"/>
    <col min="3336" max="3586" width="11.25" style="4"/>
    <col min="3587" max="3587" width="18.125" style="4" customWidth="1"/>
    <col min="3588" max="3588" width="11.25" style="4"/>
    <col min="3589" max="3589" width="17.875" style="4" customWidth="1"/>
    <col min="3590" max="3590" width="19.75" style="4" bestFit="1" customWidth="1"/>
    <col min="3591" max="3591" width="22.25" style="4" bestFit="1" customWidth="1"/>
    <col min="3592" max="3842" width="11.25" style="4"/>
    <col min="3843" max="3843" width="18.125" style="4" customWidth="1"/>
    <col min="3844" max="3844" width="11.25" style="4"/>
    <col min="3845" max="3845" width="17.875" style="4" customWidth="1"/>
    <col min="3846" max="3846" width="19.75" style="4" bestFit="1" customWidth="1"/>
    <col min="3847" max="3847" width="22.25" style="4" bestFit="1" customWidth="1"/>
    <col min="3848" max="4098" width="11.25" style="4"/>
    <col min="4099" max="4099" width="18.125" style="4" customWidth="1"/>
    <col min="4100" max="4100" width="11.25" style="4"/>
    <col min="4101" max="4101" width="17.875" style="4" customWidth="1"/>
    <col min="4102" max="4102" width="19.75" style="4" bestFit="1" customWidth="1"/>
    <col min="4103" max="4103" width="22.25" style="4" bestFit="1" customWidth="1"/>
    <col min="4104" max="4354" width="11.25" style="4"/>
    <col min="4355" max="4355" width="18.125" style="4" customWidth="1"/>
    <col min="4356" max="4356" width="11.25" style="4"/>
    <col min="4357" max="4357" width="17.875" style="4" customWidth="1"/>
    <col min="4358" max="4358" width="19.75" style="4" bestFit="1" customWidth="1"/>
    <col min="4359" max="4359" width="22.25" style="4" bestFit="1" customWidth="1"/>
    <col min="4360" max="4610" width="11.25" style="4"/>
    <col min="4611" max="4611" width="18.125" style="4" customWidth="1"/>
    <col min="4612" max="4612" width="11.25" style="4"/>
    <col min="4613" max="4613" width="17.875" style="4" customWidth="1"/>
    <col min="4614" max="4614" width="19.75" style="4" bestFit="1" customWidth="1"/>
    <col min="4615" max="4615" width="22.25" style="4" bestFit="1" customWidth="1"/>
    <col min="4616" max="4866" width="11.25" style="4"/>
    <col min="4867" max="4867" width="18.125" style="4" customWidth="1"/>
    <col min="4868" max="4868" width="11.25" style="4"/>
    <col min="4869" max="4869" width="17.875" style="4" customWidth="1"/>
    <col min="4870" max="4870" width="19.75" style="4" bestFit="1" customWidth="1"/>
    <col min="4871" max="4871" width="22.25" style="4" bestFit="1" customWidth="1"/>
    <col min="4872" max="5122" width="11.25" style="4"/>
    <col min="5123" max="5123" width="18.125" style="4" customWidth="1"/>
    <col min="5124" max="5124" width="11.25" style="4"/>
    <col min="5125" max="5125" width="17.875" style="4" customWidth="1"/>
    <col min="5126" max="5126" width="19.75" style="4" bestFit="1" customWidth="1"/>
    <col min="5127" max="5127" width="22.25" style="4" bestFit="1" customWidth="1"/>
    <col min="5128" max="5378" width="11.25" style="4"/>
    <col min="5379" max="5379" width="18.125" style="4" customWidth="1"/>
    <col min="5380" max="5380" width="11.25" style="4"/>
    <col min="5381" max="5381" width="17.875" style="4" customWidth="1"/>
    <col min="5382" max="5382" width="19.75" style="4" bestFit="1" customWidth="1"/>
    <col min="5383" max="5383" width="22.25" style="4" bestFit="1" customWidth="1"/>
    <col min="5384" max="5634" width="11.25" style="4"/>
    <col min="5635" max="5635" width="18.125" style="4" customWidth="1"/>
    <col min="5636" max="5636" width="11.25" style="4"/>
    <col min="5637" max="5637" width="17.875" style="4" customWidth="1"/>
    <col min="5638" max="5638" width="19.75" style="4" bestFit="1" customWidth="1"/>
    <col min="5639" max="5639" width="22.25" style="4" bestFit="1" customWidth="1"/>
    <col min="5640" max="5890" width="11.25" style="4"/>
    <col min="5891" max="5891" width="18.125" style="4" customWidth="1"/>
    <col min="5892" max="5892" width="11.25" style="4"/>
    <col min="5893" max="5893" width="17.875" style="4" customWidth="1"/>
    <col min="5894" max="5894" width="19.75" style="4" bestFit="1" customWidth="1"/>
    <col min="5895" max="5895" width="22.25" style="4" bestFit="1" customWidth="1"/>
    <col min="5896" max="6146" width="11.25" style="4"/>
    <col min="6147" max="6147" width="18.125" style="4" customWidth="1"/>
    <col min="6148" max="6148" width="11.25" style="4"/>
    <col min="6149" max="6149" width="17.875" style="4" customWidth="1"/>
    <col min="6150" max="6150" width="19.75" style="4" bestFit="1" customWidth="1"/>
    <col min="6151" max="6151" width="22.25" style="4" bestFit="1" customWidth="1"/>
    <col min="6152" max="6402" width="11.25" style="4"/>
    <col min="6403" max="6403" width="18.125" style="4" customWidth="1"/>
    <col min="6404" max="6404" width="11.25" style="4"/>
    <col min="6405" max="6405" width="17.875" style="4" customWidth="1"/>
    <col min="6406" max="6406" width="19.75" style="4" bestFit="1" customWidth="1"/>
    <col min="6407" max="6407" width="22.25" style="4" bestFit="1" customWidth="1"/>
    <col min="6408" max="6658" width="11.25" style="4"/>
    <col min="6659" max="6659" width="18.125" style="4" customWidth="1"/>
    <col min="6660" max="6660" width="11.25" style="4"/>
    <col min="6661" max="6661" width="17.875" style="4" customWidth="1"/>
    <col min="6662" max="6662" width="19.75" style="4" bestFit="1" customWidth="1"/>
    <col min="6663" max="6663" width="22.25" style="4" bestFit="1" customWidth="1"/>
    <col min="6664" max="6914" width="11.25" style="4"/>
    <col min="6915" max="6915" width="18.125" style="4" customWidth="1"/>
    <col min="6916" max="6916" width="11.25" style="4"/>
    <col min="6917" max="6917" width="17.875" style="4" customWidth="1"/>
    <col min="6918" max="6918" width="19.75" style="4" bestFit="1" customWidth="1"/>
    <col min="6919" max="6919" width="22.25" style="4" bestFit="1" customWidth="1"/>
    <col min="6920" max="7170" width="11.25" style="4"/>
    <col min="7171" max="7171" width="18.125" style="4" customWidth="1"/>
    <col min="7172" max="7172" width="11.25" style="4"/>
    <col min="7173" max="7173" width="17.875" style="4" customWidth="1"/>
    <col min="7174" max="7174" width="19.75" style="4" bestFit="1" customWidth="1"/>
    <col min="7175" max="7175" width="22.25" style="4" bestFit="1" customWidth="1"/>
    <col min="7176" max="7426" width="11.25" style="4"/>
    <col min="7427" max="7427" width="18.125" style="4" customWidth="1"/>
    <col min="7428" max="7428" width="11.25" style="4"/>
    <col min="7429" max="7429" width="17.875" style="4" customWidth="1"/>
    <col min="7430" max="7430" width="19.75" style="4" bestFit="1" customWidth="1"/>
    <col min="7431" max="7431" width="22.25" style="4" bestFit="1" customWidth="1"/>
    <col min="7432" max="7682" width="11.25" style="4"/>
    <col min="7683" max="7683" width="18.125" style="4" customWidth="1"/>
    <col min="7684" max="7684" width="11.25" style="4"/>
    <col min="7685" max="7685" width="17.875" style="4" customWidth="1"/>
    <col min="7686" max="7686" width="19.75" style="4" bestFit="1" customWidth="1"/>
    <col min="7687" max="7687" width="22.25" style="4" bestFit="1" customWidth="1"/>
    <col min="7688" max="7938" width="11.25" style="4"/>
    <col min="7939" max="7939" width="18.125" style="4" customWidth="1"/>
    <col min="7940" max="7940" width="11.25" style="4"/>
    <col min="7941" max="7941" width="17.875" style="4" customWidth="1"/>
    <col min="7942" max="7942" width="19.75" style="4" bestFit="1" customWidth="1"/>
    <col min="7943" max="7943" width="22.25" style="4" bestFit="1" customWidth="1"/>
    <col min="7944" max="8194" width="11.25" style="4"/>
    <col min="8195" max="8195" width="18.125" style="4" customWidth="1"/>
    <col min="8196" max="8196" width="11.25" style="4"/>
    <col min="8197" max="8197" width="17.875" style="4" customWidth="1"/>
    <col min="8198" max="8198" width="19.75" style="4" bestFit="1" customWidth="1"/>
    <col min="8199" max="8199" width="22.25" style="4" bestFit="1" customWidth="1"/>
    <col min="8200" max="8450" width="11.25" style="4"/>
    <col min="8451" max="8451" width="18.125" style="4" customWidth="1"/>
    <col min="8452" max="8452" width="11.25" style="4"/>
    <col min="8453" max="8453" width="17.875" style="4" customWidth="1"/>
    <col min="8454" max="8454" width="19.75" style="4" bestFit="1" customWidth="1"/>
    <col min="8455" max="8455" width="22.25" style="4" bestFit="1" customWidth="1"/>
    <col min="8456" max="8706" width="11.25" style="4"/>
    <col min="8707" max="8707" width="18.125" style="4" customWidth="1"/>
    <col min="8708" max="8708" width="11.25" style="4"/>
    <col min="8709" max="8709" width="17.875" style="4" customWidth="1"/>
    <col min="8710" max="8710" width="19.75" style="4" bestFit="1" customWidth="1"/>
    <col min="8711" max="8711" width="22.25" style="4" bestFit="1" customWidth="1"/>
    <col min="8712" max="8962" width="11.25" style="4"/>
    <col min="8963" max="8963" width="18.125" style="4" customWidth="1"/>
    <col min="8964" max="8964" width="11.25" style="4"/>
    <col min="8965" max="8965" width="17.875" style="4" customWidth="1"/>
    <col min="8966" max="8966" width="19.75" style="4" bestFit="1" customWidth="1"/>
    <col min="8967" max="8967" width="22.25" style="4" bestFit="1" customWidth="1"/>
    <col min="8968" max="9218" width="11.25" style="4"/>
    <col min="9219" max="9219" width="18.125" style="4" customWidth="1"/>
    <col min="9220" max="9220" width="11.25" style="4"/>
    <col min="9221" max="9221" width="17.875" style="4" customWidth="1"/>
    <col min="9222" max="9222" width="19.75" style="4" bestFit="1" customWidth="1"/>
    <col min="9223" max="9223" width="22.25" style="4" bestFit="1" customWidth="1"/>
    <col min="9224" max="9474" width="11.25" style="4"/>
    <col min="9475" max="9475" width="18.125" style="4" customWidth="1"/>
    <col min="9476" max="9476" width="11.25" style="4"/>
    <col min="9477" max="9477" width="17.875" style="4" customWidth="1"/>
    <col min="9478" max="9478" width="19.75" style="4" bestFit="1" customWidth="1"/>
    <col min="9479" max="9479" width="22.25" style="4" bestFit="1" customWidth="1"/>
    <col min="9480" max="9730" width="11.25" style="4"/>
    <col min="9731" max="9731" width="18.125" style="4" customWidth="1"/>
    <col min="9732" max="9732" width="11.25" style="4"/>
    <col min="9733" max="9733" width="17.875" style="4" customWidth="1"/>
    <col min="9734" max="9734" width="19.75" style="4" bestFit="1" customWidth="1"/>
    <col min="9735" max="9735" width="22.25" style="4" bestFit="1" customWidth="1"/>
    <col min="9736" max="9986" width="11.25" style="4"/>
    <col min="9987" max="9987" width="18.125" style="4" customWidth="1"/>
    <col min="9988" max="9988" width="11.25" style="4"/>
    <col min="9989" max="9989" width="17.875" style="4" customWidth="1"/>
    <col min="9990" max="9990" width="19.75" style="4" bestFit="1" customWidth="1"/>
    <col min="9991" max="9991" width="22.25" style="4" bestFit="1" customWidth="1"/>
    <col min="9992" max="10242" width="11.25" style="4"/>
    <col min="10243" max="10243" width="18.125" style="4" customWidth="1"/>
    <col min="10244" max="10244" width="11.25" style="4"/>
    <col min="10245" max="10245" width="17.875" style="4" customWidth="1"/>
    <col min="10246" max="10246" width="19.75" style="4" bestFit="1" customWidth="1"/>
    <col min="10247" max="10247" width="22.25" style="4" bestFit="1" customWidth="1"/>
    <col min="10248" max="10498" width="11.25" style="4"/>
    <col min="10499" max="10499" width="18.125" style="4" customWidth="1"/>
    <col min="10500" max="10500" width="11.25" style="4"/>
    <col min="10501" max="10501" width="17.875" style="4" customWidth="1"/>
    <col min="10502" max="10502" width="19.75" style="4" bestFit="1" customWidth="1"/>
    <col min="10503" max="10503" width="22.25" style="4" bestFit="1" customWidth="1"/>
    <col min="10504" max="10754" width="11.25" style="4"/>
    <col min="10755" max="10755" width="18.125" style="4" customWidth="1"/>
    <col min="10756" max="10756" width="11.25" style="4"/>
    <col min="10757" max="10757" width="17.875" style="4" customWidth="1"/>
    <col min="10758" max="10758" width="19.75" style="4" bestFit="1" customWidth="1"/>
    <col min="10759" max="10759" width="22.25" style="4" bestFit="1" customWidth="1"/>
    <col min="10760" max="11010" width="11.25" style="4"/>
    <col min="11011" max="11011" width="18.125" style="4" customWidth="1"/>
    <col min="11012" max="11012" width="11.25" style="4"/>
    <col min="11013" max="11013" width="17.875" style="4" customWidth="1"/>
    <col min="11014" max="11014" width="19.75" style="4" bestFit="1" customWidth="1"/>
    <col min="11015" max="11015" width="22.25" style="4" bestFit="1" customWidth="1"/>
    <col min="11016" max="11266" width="11.25" style="4"/>
    <col min="11267" max="11267" width="18.125" style="4" customWidth="1"/>
    <col min="11268" max="11268" width="11.25" style="4"/>
    <col min="11269" max="11269" width="17.875" style="4" customWidth="1"/>
    <col min="11270" max="11270" width="19.75" style="4" bestFit="1" customWidth="1"/>
    <col min="11271" max="11271" width="22.25" style="4" bestFit="1" customWidth="1"/>
    <col min="11272" max="11522" width="11.25" style="4"/>
    <col min="11523" max="11523" width="18.125" style="4" customWidth="1"/>
    <col min="11524" max="11524" width="11.25" style="4"/>
    <col min="11525" max="11525" width="17.875" style="4" customWidth="1"/>
    <col min="11526" max="11526" width="19.75" style="4" bestFit="1" customWidth="1"/>
    <col min="11527" max="11527" width="22.25" style="4" bestFit="1" customWidth="1"/>
    <col min="11528" max="11778" width="11.25" style="4"/>
    <col min="11779" max="11779" width="18.125" style="4" customWidth="1"/>
    <col min="11780" max="11780" width="11.25" style="4"/>
    <col min="11781" max="11781" width="17.875" style="4" customWidth="1"/>
    <col min="11782" max="11782" width="19.75" style="4" bestFit="1" customWidth="1"/>
    <col min="11783" max="11783" width="22.25" style="4" bestFit="1" customWidth="1"/>
    <col min="11784" max="12034" width="11.25" style="4"/>
    <col min="12035" max="12035" width="18.125" style="4" customWidth="1"/>
    <col min="12036" max="12036" width="11.25" style="4"/>
    <col min="12037" max="12037" width="17.875" style="4" customWidth="1"/>
    <col min="12038" max="12038" width="19.75" style="4" bestFit="1" customWidth="1"/>
    <col min="12039" max="12039" width="22.25" style="4" bestFit="1" customWidth="1"/>
    <col min="12040" max="12290" width="11.25" style="4"/>
    <col min="12291" max="12291" width="18.125" style="4" customWidth="1"/>
    <col min="12292" max="12292" width="11.25" style="4"/>
    <col min="12293" max="12293" width="17.875" style="4" customWidth="1"/>
    <col min="12294" max="12294" width="19.75" style="4" bestFit="1" customWidth="1"/>
    <col min="12295" max="12295" width="22.25" style="4" bestFit="1" customWidth="1"/>
    <col min="12296" max="12546" width="11.25" style="4"/>
    <col min="12547" max="12547" width="18.125" style="4" customWidth="1"/>
    <col min="12548" max="12548" width="11.25" style="4"/>
    <col min="12549" max="12549" width="17.875" style="4" customWidth="1"/>
    <col min="12550" max="12550" width="19.75" style="4" bestFit="1" customWidth="1"/>
    <col min="12551" max="12551" width="22.25" style="4" bestFit="1" customWidth="1"/>
    <col min="12552" max="12802" width="11.25" style="4"/>
    <col min="12803" max="12803" width="18.125" style="4" customWidth="1"/>
    <col min="12804" max="12804" width="11.25" style="4"/>
    <col min="12805" max="12805" width="17.875" style="4" customWidth="1"/>
    <col min="12806" max="12806" width="19.75" style="4" bestFit="1" customWidth="1"/>
    <col min="12807" max="12807" width="22.25" style="4" bestFit="1" customWidth="1"/>
    <col min="12808" max="13058" width="11.25" style="4"/>
    <col min="13059" max="13059" width="18.125" style="4" customWidth="1"/>
    <col min="13060" max="13060" width="11.25" style="4"/>
    <col min="13061" max="13061" width="17.875" style="4" customWidth="1"/>
    <col min="13062" max="13062" width="19.75" style="4" bestFit="1" customWidth="1"/>
    <col min="13063" max="13063" width="22.25" style="4" bestFit="1" customWidth="1"/>
    <col min="13064" max="13314" width="11.25" style="4"/>
    <col min="13315" max="13315" width="18.125" style="4" customWidth="1"/>
    <col min="13316" max="13316" width="11.25" style="4"/>
    <col min="13317" max="13317" width="17.875" style="4" customWidth="1"/>
    <col min="13318" max="13318" width="19.75" style="4" bestFit="1" customWidth="1"/>
    <col min="13319" max="13319" width="22.25" style="4" bestFit="1" customWidth="1"/>
    <col min="13320" max="13570" width="11.25" style="4"/>
    <col min="13571" max="13571" width="18.125" style="4" customWidth="1"/>
    <col min="13572" max="13572" width="11.25" style="4"/>
    <col min="13573" max="13573" width="17.875" style="4" customWidth="1"/>
    <col min="13574" max="13574" width="19.75" style="4" bestFit="1" customWidth="1"/>
    <col min="13575" max="13575" width="22.25" style="4" bestFit="1" customWidth="1"/>
    <col min="13576" max="13826" width="11.25" style="4"/>
    <col min="13827" max="13827" width="18.125" style="4" customWidth="1"/>
    <col min="13828" max="13828" width="11.25" style="4"/>
    <col min="13829" max="13829" width="17.875" style="4" customWidth="1"/>
    <col min="13830" max="13830" width="19.75" style="4" bestFit="1" customWidth="1"/>
    <col min="13831" max="13831" width="22.25" style="4" bestFit="1" customWidth="1"/>
    <col min="13832" max="14082" width="11.25" style="4"/>
    <col min="14083" max="14083" width="18.125" style="4" customWidth="1"/>
    <col min="14084" max="14084" width="11.25" style="4"/>
    <col min="14085" max="14085" width="17.875" style="4" customWidth="1"/>
    <col min="14086" max="14086" width="19.75" style="4" bestFit="1" customWidth="1"/>
    <col min="14087" max="14087" width="22.25" style="4" bestFit="1" customWidth="1"/>
    <col min="14088" max="14338" width="11.25" style="4"/>
    <col min="14339" max="14339" width="18.125" style="4" customWidth="1"/>
    <col min="14340" max="14340" width="11.25" style="4"/>
    <col min="14341" max="14341" width="17.875" style="4" customWidth="1"/>
    <col min="14342" max="14342" width="19.75" style="4" bestFit="1" customWidth="1"/>
    <col min="14343" max="14343" width="22.25" style="4" bestFit="1" customWidth="1"/>
    <col min="14344" max="14594" width="11.25" style="4"/>
    <col min="14595" max="14595" width="18.125" style="4" customWidth="1"/>
    <col min="14596" max="14596" width="11.25" style="4"/>
    <col min="14597" max="14597" width="17.875" style="4" customWidth="1"/>
    <col min="14598" max="14598" width="19.75" style="4" bestFit="1" customWidth="1"/>
    <col min="14599" max="14599" width="22.25" style="4" bestFit="1" customWidth="1"/>
    <col min="14600" max="14850" width="11.25" style="4"/>
    <col min="14851" max="14851" width="18.125" style="4" customWidth="1"/>
    <col min="14852" max="14852" width="11.25" style="4"/>
    <col min="14853" max="14853" width="17.875" style="4" customWidth="1"/>
    <col min="14854" max="14854" width="19.75" style="4" bestFit="1" customWidth="1"/>
    <col min="14855" max="14855" width="22.25" style="4" bestFit="1" customWidth="1"/>
    <col min="14856" max="15106" width="11.25" style="4"/>
    <col min="15107" max="15107" width="18.125" style="4" customWidth="1"/>
    <col min="15108" max="15108" width="11.25" style="4"/>
    <col min="15109" max="15109" width="17.875" style="4" customWidth="1"/>
    <col min="15110" max="15110" width="19.75" style="4" bestFit="1" customWidth="1"/>
    <col min="15111" max="15111" width="22.25" style="4" bestFit="1" customWidth="1"/>
    <col min="15112" max="15362" width="11.25" style="4"/>
    <col min="15363" max="15363" width="18.125" style="4" customWidth="1"/>
    <col min="15364" max="15364" width="11.25" style="4"/>
    <col min="15365" max="15365" width="17.875" style="4" customWidth="1"/>
    <col min="15366" max="15366" width="19.75" style="4" bestFit="1" customWidth="1"/>
    <col min="15367" max="15367" width="22.25" style="4" bestFit="1" customWidth="1"/>
    <col min="15368" max="15618" width="11.25" style="4"/>
    <col min="15619" max="15619" width="18.125" style="4" customWidth="1"/>
    <col min="15620" max="15620" width="11.25" style="4"/>
    <col min="15621" max="15621" width="17.875" style="4" customWidth="1"/>
    <col min="15622" max="15622" width="19.75" style="4" bestFit="1" customWidth="1"/>
    <col min="15623" max="15623" width="22.25" style="4" bestFit="1" customWidth="1"/>
    <col min="15624" max="15874" width="11.25" style="4"/>
    <col min="15875" max="15875" width="18.125" style="4" customWidth="1"/>
    <col min="15876" max="15876" width="11.25" style="4"/>
    <col min="15877" max="15877" width="17.875" style="4" customWidth="1"/>
    <col min="15878" max="15878" width="19.75" style="4" bestFit="1" customWidth="1"/>
    <col min="15879" max="15879" width="22.25" style="4" bestFit="1" customWidth="1"/>
    <col min="15880" max="16130" width="11.25" style="4"/>
    <col min="16131" max="16131" width="18.125" style="4" customWidth="1"/>
    <col min="16132" max="16132" width="11.25" style="4"/>
    <col min="16133" max="16133" width="17.875" style="4" customWidth="1"/>
    <col min="16134" max="16134" width="19.75" style="4" bestFit="1" customWidth="1"/>
    <col min="16135" max="16135" width="22.25" style="4" bestFit="1" customWidth="1"/>
    <col min="16136" max="16384" width="11.25" style="4"/>
  </cols>
  <sheetData>
    <row r="1" spans="1:19" ht="27.6" customHeight="1">
      <c r="A1" s="947" t="s">
        <v>513</v>
      </c>
      <c r="B1" s="949"/>
      <c r="C1" s="949"/>
      <c r="D1" s="949"/>
      <c r="E1" s="949"/>
      <c r="F1" s="949"/>
      <c r="G1" s="949"/>
      <c r="H1" s="949"/>
      <c r="I1" s="949"/>
      <c r="J1" s="949"/>
    </row>
    <row r="2" spans="1:19">
      <c r="A2" s="5"/>
      <c r="B2" s="1029" t="s">
        <v>500</v>
      </c>
      <c r="C2" s="1029"/>
      <c r="D2" s="1030" t="s">
        <v>501</v>
      </c>
      <c r="E2" s="1030"/>
      <c r="F2" s="999" t="s">
        <v>504</v>
      </c>
      <c r="G2" s="999" t="s">
        <v>505</v>
      </c>
    </row>
    <row r="3" spans="1:19" ht="38.25">
      <c r="A3" s="5"/>
      <c r="B3" s="36" t="s">
        <v>502</v>
      </c>
      <c r="C3" s="169" t="s">
        <v>503</v>
      </c>
      <c r="D3" s="36" t="s">
        <v>502</v>
      </c>
      <c r="E3" s="169" t="s">
        <v>503</v>
      </c>
      <c r="F3" s="1031"/>
      <c r="G3" s="1031"/>
    </row>
    <row r="4" spans="1:19">
      <c r="A4" s="7">
        <v>2008</v>
      </c>
      <c r="B4" s="170">
        <v>5601</v>
      </c>
      <c r="C4" s="170">
        <v>7699</v>
      </c>
      <c r="D4" s="170">
        <v>19848</v>
      </c>
      <c r="E4" s="170">
        <v>32600</v>
      </c>
      <c r="F4" s="171">
        <f t="shared" ref="F4:G8" si="0">B4/D4</f>
        <v>0.28219467956469163</v>
      </c>
      <c r="G4" s="171">
        <f t="shared" si="0"/>
        <v>0.23616564417177915</v>
      </c>
    </row>
    <row r="5" spans="1:19">
      <c r="A5" s="7">
        <v>2009</v>
      </c>
      <c r="B5" s="170">
        <v>5528</v>
      </c>
      <c r="C5" s="170">
        <v>7618</v>
      </c>
      <c r="D5" s="170">
        <v>19951</v>
      </c>
      <c r="E5" s="170">
        <v>32859</v>
      </c>
      <c r="F5" s="171">
        <f t="shared" si="0"/>
        <v>0.27707884316575609</v>
      </c>
      <c r="G5" s="171">
        <f t="shared" si="0"/>
        <v>0.23183906996561063</v>
      </c>
    </row>
    <row r="6" spans="1:19">
      <c r="A6" s="7">
        <v>2010</v>
      </c>
      <c r="B6" s="170">
        <v>5493</v>
      </c>
      <c r="C6" s="170">
        <v>7621</v>
      </c>
      <c r="D6" s="170">
        <v>20030</v>
      </c>
      <c r="E6" s="170">
        <v>33180</v>
      </c>
      <c r="F6" s="171">
        <f t="shared" si="0"/>
        <v>0.27423864203694459</v>
      </c>
      <c r="G6" s="171">
        <f t="shared" si="0"/>
        <v>0.22968655816757083</v>
      </c>
    </row>
    <row r="7" spans="1:19">
      <c r="A7" s="7">
        <v>2011</v>
      </c>
      <c r="B7" s="170">
        <v>5483</v>
      </c>
      <c r="C7" s="170">
        <v>7602</v>
      </c>
      <c r="D7" s="170">
        <v>20205</v>
      </c>
      <c r="E7" s="170">
        <v>33498</v>
      </c>
      <c r="F7" s="171">
        <f t="shared" si="0"/>
        <v>0.27136847315021034</v>
      </c>
      <c r="G7" s="171">
        <f t="shared" si="0"/>
        <v>0.22693892172667024</v>
      </c>
    </row>
    <row r="8" spans="1:19">
      <c r="A8" s="7">
        <v>2012</v>
      </c>
      <c r="B8" s="170">
        <v>6500</v>
      </c>
      <c r="C8" s="170">
        <v>9253</v>
      </c>
      <c r="D8" s="170">
        <v>20281</v>
      </c>
      <c r="E8" s="170">
        <v>33775</v>
      </c>
      <c r="F8" s="171">
        <f t="shared" si="0"/>
        <v>0.32049701691238103</v>
      </c>
      <c r="G8" s="171">
        <f t="shared" si="0"/>
        <v>0.273960029607698</v>
      </c>
    </row>
    <row r="9" spans="1:19">
      <c r="A9" s="50" t="s">
        <v>512</v>
      </c>
      <c r="B9" s="172"/>
      <c r="C9" s="172"/>
      <c r="D9" s="172"/>
      <c r="E9" s="172"/>
      <c r="F9" s="172"/>
      <c r="G9" s="172"/>
      <c r="H9" s="172"/>
      <c r="I9" s="172"/>
      <c r="J9" s="172"/>
      <c r="K9" s="173"/>
      <c r="L9" s="173"/>
      <c r="M9" s="173"/>
      <c r="N9" s="173"/>
      <c r="O9" s="173"/>
      <c r="P9" s="173"/>
      <c r="Q9" s="173"/>
      <c r="R9" s="173"/>
      <c r="S9" s="173"/>
    </row>
  </sheetData>
  <customSheetViews>
    <customSheetView guid="{9CA68ABA-C7BA-4E64-96EE-1D97745C1F44}">
      <pageMargins left="0.78740157499999996" right="0.78740157499999996" top="0.984251969" bottom="0.984251969" header="0.4921259845" footer="0.4921259845"/>
      <pageSetup paperSize="9" orientation="portrait" r:id="rId1"/>
      <headerFooter alignWithMargins="0"/>
    </customSheetView>
  </customSheetViews>
  <mergeCells count="4">
    <mergeCell ref="B2:C2"/>
    <mergeCell ref="D2:E2"/>
    <mergeCell ref="F2:F3"/>
    <mergeCell ref="G2:G3"/>
  </mergeCells>
  <pageMargins left="0.78740157499999996" right="0.78740157499999996" top="0.984251969" bottom="0.984251969" header="0.4921259845" footer="0.4921259845"/>
  <pageSetup paperSize="9" orientation="portrait"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sqref="A1:I1"/>
    </sheetView>
  </sheetViews>
  <sheetFormatPr baseColWidth="10" defaultColWidth="11.25" defaultRowHeight="12.75"/>
  <cols>
    <col min="1" max="1" width="12.375" style="183" customWidth="1"/>
    <col min="2" max="2" width="11.25" style="183"/>
    <col min="3" max="3" width="9.625" style="183" customWidth="1"/>
    <col min="4" max="4" width="9.75" style="183" customWidth="1"/>
    <col min="5" max="5" width="12.625" style="183" customWidth="1"/>
    <col min="6" max="6" width="9.75" style="183" customWidth="1"/>
    <col min="7" max="7" width="14.625" style="183" customWidth="1"/>
    <col min="8" max="8" width="12.5" style="183" customWidth="1"/>
    <col min="9" max="9" width="12.125" style="183" customWidth="1"/>
    <col min="10" max="10" width="6.75" style="183" customWidth="1"/>
    <col min="11" max="16384" width="11.25" style="183"/>
  </cols>
  <sheetData>
    <row r="1" spans="1:10" ht="27.6" customHeight="1">
      <c r="A1" s="1032" t="s">
        <v>2376</v>
      </c>
      <c r="B1" s="1032"/>
      <c r="C1" s="1032"/>
      <c r="D1" s="1032"/>
      <c r="E1" s="1032"/>
      <c r="F1" s="1032"/>
      <c r="G1" s="1032"/>
      <c r="H1" s="1032"/>
      <c r="I1" s="1032"/>
      <c r="J1" s="211"/>
    </row>
    <row r="2" spans="1:10" ht="24" customHeight="1">
      <c r="A2" s="198"/>
      <c r="B2" s="1036" t="s">
        <v>518</v>
      </c>
      <c r="C2" s="1037" t="s">
        <v>519</v>
      </c>
      <c r="D2" s="1037"/>
      <c r="E2" s="1037"/>
      <c r="F2" s="1037"/>
      <c r="G2" s="1037" t="s">
        <v>520</v>
      </c>
      <c r="H2" s="1037"/>
      <c r="I2" s="1037"/>
      <c r="J2" s="204"/>
    </row>
    <row r="3" spans="1:10" ht="25.5">
      <c r="A3" s="198"/>
      <c r="B3" s="1036"/>
      <c r="C3" s="1036" t="s">
        <v>521</v>
      </c>
      <c r="D3" s="1036"/>
      <c r="E3" s="178" t="s">
        <v>532</v>
      </c>
      <c r="F3" s="178" t="s">
        <v>522</v>
      </c>
      <c r="G3" s="178" t="s">
        <v>521</v>
      </c>
      <c r="H3" s="178" t="s">
        <v>532</v>
      </c>
      <c r="I3" s="178" t="s">
        <v>522</v>
      </c>
      <c r="J3" s="204"/>
    </row>
    <row r="4" spans="1:10">
      <c r="A4" s="198"/>
      <c r="B4" s="193" t="s">
        <v>24</v>
      </c>
      <c r="C4" s="193" t="s">
        <v>24</v>
      </c>
      <c r="D4" s="194" t="s">
        <v>523</v>
      </c>
      <c r="E4" s="193" t="s">
        <v>24</v>
      </c>
      <c r="F4" s="193" t="s">
        <v>24</v>
      </c>
      <c r="G4" s="1038" t="s">
        <v>523</v>
      </c>
      <c r="H4" s="1038"/>
      <c r="I4" s="1038"/>
      <c r="J4" s="204"/>
    </row>
    <row r="5" spans="1:10">
      <c r="A5" s="208">
        <v>2006</v>
      </c>
      <c r="B5" s="196">
        <v>5820</v>
      </c>
      <c r="C5" s="191">
        <v>220</v>
      </c>
      <c r="D5" s="197">
        <v>16.600000000000001</v>
      </c>
      <c r="E5" s="196">
        <v>1106</v>
      </c>
      <c r="F5" s="196">
        <v>1326</v>
      </c>
      <c r="G5" s="197">
        <v>3.8</v>
      </c>
      <c r="H5" s="197">
        <v>19</v>
      </c>
      <c r="I5" s="197">
        <v>22.8</v>
      </c>
      <c r="J5" s="204"/>
    </row>
    <row r="6" spans="1:10">
      <c r="A6" s="208">
        <v>2007</v>
      </c>
      <c r="B6" s="196">
        <v>5875</v>
      </c>
      <c r="C6" s="191">
        <v>261</v>
      </c>
      <c r="D6" s="197">
        <v>18.399999999999999</v>
      </c>
      <c r="E6" s="196">
        <v>1157</v>
      </c>
      <c r="F6" s="196">
        <v>1418</v>
      </c>
      <c r="G6" s="197">
        <v>4.4000000000000004</v>
      </c>
      <c r="H6" s="197">
        <v>19.7</v>
      </c>
      <c r="I6" s="197">
        <v>24.1</v>
      </c>
      <c r="J6" s="204"/>
    </row>
    <row r="7" spans="1:10">
      <c r="A7" s="208">
        <v>2008</v>
      </c>
      <c r="B7" s="196">
        <v>5929</v>
      </c>
      <c r="C7" s="191">
        <v>292</v>
      </c>
      <c r="D7" s="197">
        <v>20.100000000000001</v>
      </c>
      <c r="E7" s="196">
        <v>1161</v>
      </c>
      <c r="F7" s="196">
        <v>1453</v>
      </c>
      <c r="G7" s="197">
        <v>4.9000000000000004</v>
      </c>
      <c r="H7" s="197">
        <v>19.600000000000001</v>
      </c>
      <c r="I7" s="197">
        <v>24.5</v>
      </c>
      <c r="J7" s="204"/>
    </row>
    <row r="8" spans="1:10">
      <c r="A8" s="208">
        <v>2009</v>
      </c>
      <c r="B8" s="196">
        <v>5889</v>
      </c>
      <c r="C8" s="191">
        <v>303</v>
      </c>
      <c r="D8" s="197">
        <v>18.8</v>
      </c>
      <c r="E8" s="196">
        <v>1306</v>
      </c>
      <c r="F8" s="196">
        <v>1609</v>
      </c>
      <c r="G8" s="197">
        <v>5.0999999999999996</v>
      </c>
      <c r="H8" s="197">
        <v>22.2</v>
      </c>
      <c r="I8" s="197">
        <v>27.3</v>
      </c>
      <c r="J8" s="204"/>
    </row>
    <row r="9" spans="1:10">
      <c r="A9" s="208">
        <v>2010</v>
      </c>
      <c r="B9" s="196">
        <v>5990</v>
      </c>
      <c r="C9" s="191">
        <v>310</v>
      </c>
      <c r="D9" s="197">
        <v>17.8</v>
      </c>
      <c r="E9" s="196">
        <v>1430</v>
      </c>
      <c r="F9" s="196">
        <v>1740</v>
      </c>
      <c r="G9" s="197">
        <v>5.2</v>
      </c>
      <c r="H9" s="197">
        <v>23.9</v>
      </c>
      <c r="I9" s="197">
        <v>29</v>
      </c>
      <c r="J9" s="204"/>
    </row>
    <row r="10" spans="1:10">
      <c r="A10" s="208">
        <v>2011</v>
      </c>
      <c r="B10" s="196">
        <v>6179</v>
      </c>
      <c r="C10" s="191">
        <v>369</v>
      </c>
      <c r="D10" s="197">
        <v>18.8</v>
      </c>
      <c r="E10" s="196">
        <v>1589</v>
      </c>
      <c r="F10" s="196">
        <v>1958</v>
      </c>
      <c r="G10" s="197">
        <v>6</v>
      </c>
      <c r="H10" s="197">
        <v>25.7</v>
      </c>
      <c r="I10" s="197">
        <v>31.7</v>
      </c>
      <c r="J10" s="204"/>
    </row>
    <row r="11" spans="1:10">
      <c r="A11" s="208">
        <v>2012</v>
      </c>
      <c r="B11" s="196">
        <v>6348</v>
      </c>
      <c r="C11" s="191">
        <v>444</v>
      </c>
      <c r="D11" s="197">
        <v>19.399999999999999</v>
      </c>
      <c r="E11" s="196">
        <v>1848</v>
      </c>
      <c r="F11" s="196">
        <v>2292</v>
      </c>
      <c r="G11" s="197">
        <v>7</v>
      </c>
      <c r="H11" s="197">
        <v>29.1</v>
      </c>
      <c r="I11" s="197">
        <v>36.1</v>
      </c>
      <c r="J11" s="204"/>
    </row>
    <row r="12" spans="1:10">
      <c r="A12" s="1033" t="s">
        <v>524</v>
      </c>
      <c r="B12" s="1033"/>
      <c r="C12" s="1033"/>
      <c r="D12" s="1033"/>
      <c r="E12" s="1033"/>
      <c r="F12" s="1033"/>
      <c r="G12" s="1033"/>
      <c r="H12" s="1033"/>
      <c r="I12" s="1033"/>
      <c r="J12" s="204"/>
    </row>
    <row r="13" spans="1:10" ht="27.6" customHeight="1">
      <c r="A13" s="202" t="s">
        <v>525</v>
      </c>
      <c r="B13" s="191">
        <v>528</v>
      </c>
      <c r="C13" s="1034">
        <v>224</v>
      </c>
      <c r="D13" s="1034"/>
      <c r="E13" s="191">
        <v>742</v>
      </c>
      <c r="F13" s="191">
        <v>966</v>
      </c>
      <c r="G13" s="191">
        <v>3.2</v>
      </c>
      <c r="H13" s="191">
        <v>10.1</v>
      </c>
      <c r="I13" s="191">
        <v>13.3</v>
      </c>
      <c r="J13" s="204"/>
    </row>
    <row r="14" spans="1:10">
      <c r="A14" s="199" t="s">
        <v>523</v>
      </c>
      <c r="B14" s="197">
        <v>9.1</v>
      </c>
      <c r="C14" s="1035">
        <v>101.8</v>
      </c>
      <c r="D14" s="1035"/>
      <c r="E14" s="197">
        <v>67.099999999999994</v>
      </c>
      <c r="F14" s="197">
        <v>72.900000000000006</v>
      </c>
      <c r="G14" s="197"/>
      <c r="H14" s="197"/>
      <c r="I14" s="197"/>
      <c r="J14" s="204"/>
    </row>
    <row r="15" spans="1:10">
      <c r="A15" s="188" t="s">
        <v>526</v>
      </c>
      <c r="B15" s="203"/>
      <c r="C15" s="203"/>
      <c r="D15" s="203"/>
      <c r="E15" s="203"/>
      <c r="F15" s="203"/>
      <c r="G15" s="203"/>
      <c r="H15" s="203"/>
      <c r="I15" s="203"/>
      <c r="J15" s="204"/>
    </row>
    <row r="20" ht="14.45" customHeight="1"/>
    <row r="21" ht="15" customHeight="1"/>
    <row r="24" ht="38.450000000000003" customHeight="1"/>
    <row r="35" ht="14.45" customHeight="1"/>
    <row r="36" ht="27.6" customHeight="1"/>
  </sheetData>
  <customSheetViews>
    <customSheetView guid="{9CA68ABA-C7BA-4E64-96EE-1D97745C1F44}">
      <selection sqref="A1:I2"/>
      <pageMargins left="0.7" right="0.7" top="0.78740157499999996" bottom="0.78740157499999996" header="0.3" footer="0.3"/>
      <pageSetup paperSize="9" orientation="portrait" horizontalDpi="300" verticalDpi="300" r:id="rId1"/>
    </customSheetView>
  </customSheetViews>
  <mergeCells count="9">
    <mergeCell ref="A1:I1"/>
    <mergeCell ref="A12:I12"/>
    <mergeCell ref="C13:D13"/>
    <mergeCell ref="C14:D14"/>
    <mergeCell ref="B2:B3"/>
    <mergeCell ref="C2:F2"/>
    <mergeCell ref="G2:I2"/>
    <mergeCell ref="C3:D3"/>
    <mergeCell ref="G4:I4"/>
  </mergeCells>
  <pageMargins left="0.7" right="0.7" top="0.78740157499999996" bottom="0.78740157499999996" header="0.3" footer="0.3"/>
  <pageSetup paperSize="9" orientation="portrait" horizontalDpi="300" verticalDpi="3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2" sqref="A2"/>
    </sheetView>
  </sheetViews>
  <sheetFormatPr baseColWidth="10" defaultColWidth="11.25" defaultRowHeight="12.75"/>
  <cols>
    <col min="1" max="7" width="11.25" style="186"/>
    <col min="8" max="8" width="14.75" style="186" customWidth="1"/>
    <col min="9" max="16384" width="11.25" style="186"/>
  </cols>
  <sheetData>
    <row r="1" spans="1:11" ht="27.6" customHeight="1">
      <c r="A1" s="1032" t="s">
        <v>2374</v>
      </c>
      <c r="B1" s="1032"/>
      <c r="C1" s="1032"/>
      <c r="D1" s="1032"/>
      <c r="E1" s="1032"/>
      <c r="F1" s="1032"/>
      <c r="G1" s="1032"/>
      <c r="H1" s="1032"/>
      <c r="I1" s="1032"/>
      <c r="J1" s="1032"/>
    </row>
    <row r="2" spans="1:11">
      <c r="A2" s="944"/>
      <c r="B2" s="944" t="s">
        <v>517</v>
      </c>
      <c r="C2" s="944"/>
      <c r="D2" s="944"/>
      <c r="E2" s="944"/>
      <c r="F2" s="944"/>
      <c r="G2" s="944"/>
      <c r="H2" s="944"/>
      <c r="I2" s="944"/>
      <c r="J2" s="944"/>
    </row>
    <row r="3" spans="1:11">
      <c r="A3" s="198"/>
      <c r="B3" s="1036" t="s">
        <v>518</v>
      </c>
      <c r="C3" s="1037" t="s">
        <v>519</v>
      </c>
      <c r="D3" s="1037"/>
      <c r="E3" s="1037"/>
      <c r="F3" s="1037"/>
      <c r="G3" s="1037"/>
      <c r="H3" s="1037" t="s">
        <v>520</v>
      </c>
      <c r="I3" s="1037"/>
      <c r="J3" s="1037"/>
    </row>
    <row r="4" spans="1:11" ht="25.5">
      <c r="A4" s="198"/>
      <c r="B4" s="1036"/>
      <c r="C4" s="1036" t="s">
        <v>521</v>
      </c>
      <c r="D4" s="1036"/>
      <c r="E4" s="178" t="s">
        <v>527</v>
      </c>
      <c r="F4" s="1036" t="s">
        <v>522</v>
      </c>
      <c r="G4" s="1036"/>
      <c r="H4" s="178" t="s">
        <v>521</v>
      </c>
      <c r="I4" s="178" t="s">
        <v>527</v>
      </c>
      <c r="J4" s="943" t="s">
        <v>522</v>
      </c>
    </row>
    <row r="5" spans="1:11">
      <c r="A5" s="198"/>
      <c r="B5" s="193" t="s">
        <v>24</v>
      </c>
      <c r="C5" s="193" t="s">
        <v>24</v>
      </c>
      <c r="D5" s="194" t="s">
        <v>523</v>
      </c>
      <c r="E5" s="193" t="s">
        <v>24</v>
      </c>
      <c r="F5" s="1040" t="s">
        <v>24</v>
      </c>
      <c r="G5" s="1040"/>
      <c r="H5" s="1038" t="s">
        <v>523</v>
      </c>
      <c r="I5" s="1038"/>
      <c r="J5" s="1038"/>
    </row>
    <row r="6" spans="1:11" ht="14.25">
      <c r="A6" s="208">
        <v>2002</v>
      </c>
      <c r="B6" s="196">
        <v>310818</v>
      </c>
      <c r="C6" s="191" t="s">
        <v>528</v>
      </c>
      <c r="D6" s="192"/>
      <c r="E6" s="196">
        <v>5335</v>
      </c>
      <c r="F6" s="1041"/>
      <c r="G6" s="1041"/>
      <c r="H6" s="201"/>
      <c r="I6" s="197">
        <v>1.7</v>
      </c>
      <c r="J6" s="197"/>
      <c r="K6"/>
    </row>
    <row r="7" spans="1:11" ht="14.25">
      <c r="A7" s="208" t="s">
        <v>529</v>
      </c>
      <c r="B7" s="201"/>
      <c r="C7" s="201"/>
      <c r="D7" s="192"/>
      <c r="E7" s="201"/>
      <c r="F7" s="1041"/>
      <c r="G7" s="1041"/>
      <c r="H7" s="201"/>
      <c r="I7" s="197"/>
      <c r="J7" s="197"/>
      <c r="K7"/>
    </row>
    <row r="8" spans="1:11" ht="14.25">
      <c r="A8" s="208">
        <v>2006</v>
      </c>
      <c r="B8" s="196">
        <v>290502</v>
      </c>
      <c r="C8" s="196">
        <v>3988</v>
      </c>
      <c r="D8" s="197">
        <v>15.8</v>
      </c>
      <c r="E8" s="196">
        <v>21193</v>
      </c>
      <c r="F8" s="1039">
        <v>25181</v>
      </c>
      <c r="G8" s="1039"/>
      <c r="H8" s="197">
        <v>1.4</v>
      </c>
      <c r="I8" s="197">
        <v>7.3</v>
      </c>
      <c r="J8" s="197">
        <v>8.6999999999999993</v>
      </c>
      <c r="K8"/>
    </row>
    <row r="9" spans="1:11" ht="14.25">
      <c r="A9" s="208">
        <v>2007</v>
      </c>
      <c r="B9" s="196">
        <v>284787</v>
      </c>
      <c r="C9" s="196">
        <v>4770</v>
      </c>
      <c r="D9" s="197">
        <v>15</v>
      </c>
      <c r="E9" s="196">
        <v>26978</v>
      </c>
      <c r="F9" s="1039">
        <v>31748</v>
      </c>
      <c r="G9" s="1039"/>
      <c r="H9" s="197">
        <v>1.7</v>
      </c>
      <c r="I9" s="197">
        <v>9.5</v>
      </c>
      <c r="J9" s="197">
        <v>11.1</v>
      </c>
      <c r="K9"/>
    </row>
    <row r="10" spans="1:11" ht="14.25">
      <c r="A10" s="208">
        <v>2008</v>
      </c>
      <c r="B10" s="196">
        <v>281101</v>
      </c>
      <c r="C10" s="196">
        <v>5364</v>
      </c>
      <c r="D10" s="197">
        <v>14.2</v>
      </c>
      <c r="E10" s="196">
        <v>32289</v>
      </c>
      <c r="F10" s="1039">
        <v>37653</v>
      </c>
      <c r="G10" s="1039"/>
      <c r="H10" s="197">
        <v>1.9</v>
      </c>
      <c r="I10" s="197">
        <v>11.5</v>
      </c>
      <c r="J10" s="197">
        <v>13.4</v>
      </c>
      <c r="K10"/>
    </row>
    <row r="11" spans="1:11" ht="14.25">
      <c r="A11" s="208">
        <v>2009</v>
      </c>
      <c r="B11" s="196">
        <v>279119</v>
      </c>
      <c r="C11" s="196">
        <v>6934</v>
      </c>
      <c r="D11" s="197">
        <v>15.6</v>
      </c>
      <c r="E11" s="196">
        <v>37538</v>
      </c>
      <c r="F11" s="1039">
        <v>44472</v>
      </c>
      <c r="G11" s="1039"/>
      <c r="H11" s="197">
        <v>2.5</v>
      </c>
      <c r="I11" s="197">
        <v>13.4</v>
      </c>
      <c r="J11" s="197">
        <v>15.9</v>
      </c>
      <c r="K11"/>
    </row>
    <row r="12" spans="1:11" ht="14.25">
      <c r="A12" s="208">
        <v>2010</v>
      </c>
      <c r="B12" s="196">
        <v>276619</v>
      </c>
      <c r="C12" s="196">
        <v>7246</v>
      </c>
      <c r="D12" s="197">
        <v>14.2</v>
      </c>
      <c r="E12" s="196">
        <v>43711</v>
      </c>
      <c r="F12" s="1039">
        <v>50957</v>
      </c>
      <c r="G12" s="1039"/>
      <c r="H12" s="197">
        <v>2.6</v>
      </c>
      <c r="I12" s="197">
        <v>15.8</v>
      </c>
      <c r="J12" s="197">
        <v>18.399999999999999</v>
      </c>
      <c r="K12"/>
    </row>
    <row r="13" spans="1:11">
      <c r="A13" s="208">
        <v>2011</v>
      </c>
      <c r="B13" s="196">
        <v>274527</v>
      </c>
      <c r="C13" s="196">
        <v>8067</v>
      </c>
      <c r="D13" s="197">
        <v>14</v>
      </c>
      <c r="E13" s="196">
        <v>49392</v>
      </c>
      <c r="F13" s="1039">
        <v>57459</v>
      </c>
      <c r="G13" s="1039"/>
      <c r="H13" s="197">
        <v>2.9</v>
      </c>
      <c r="I13" s="197">
        <v>18</v>
      </c>
      <c r="J13" s="197">
        <v>20.9</v>
      </c>
    </row>
    <row r="14" spans="1:11">
      <c r="A14" s="208">
        <v>2012</v>
      </c>
      <c r="B14" s="196">
        <v>271902</v>
      </c>
      <c r="C14" s="196">
        <v>8884</v>
      </c>
      <c r="D14" s="197">
        <v>14.1</v>
      </c>
      <c r="E14" s="196">
        <v>54272</v>
      </c>
      <c r="F14" s="1039">
        <v>63156</v>
      </c>
      <c r="G14" s="1039"/>
      <c r="H14" s="197">
        <v>3.3</v>
      </c>
      <c r="I14" s="197">
        <v>20</v>
      </c>
      <c r="J14" s="197">
        <v>23.2</v>
      </c>
    </row>
    <row r="15" spans="1:11">
      <c r="A15" s="1033" t="s">
        <v>524</v>
      </c>
      <c r="B15" s="1033"/>
      <c r="C15" s="1033"/>
      <c r="D15" s="1033"/>
      <c r="E15" s="1033"/>
      <c r="F15" s="1033"/>
      <c r="G15" s="1033"/>
      <c r="H15" s="1033"/>
      <c r="I15" s="1033"/>
      <c r="J15" s="1033"/>
    </row>
    <row r="16" spans="1:11" ht="25.5">
      <c r="A16" s="202" t="s">
        <v>525</v>
      </c>
      <c r="B16" s="196">
        <v>-18600</v>
      </c>
      <c r="C16" s="196">
        <v>4896</v>
      </c>
      <c r="D16" s="196"/>
      <c r="E16" s="196">
        <v>33079</v>
      </c>
      <c r="F16" s="196">
        <v>37975</v>
      </c>
      <c r="G16" s="196"/>
      <c r="H16" s="196">
        <v>1.9</v>
      </c>
      <c r="I16" s="196">
        <v>12.7</v>
      </c>
      <c r="J16" s="196">
        <v>14.6</v>
      </c>
    </row>
    <row r="17" spans="1:10">
      <c r="A17" s="199" t="s">
        <v>523</v>
      </c>
      <c r="B17" s="197">
        <v>-6.4</v>
      </c>
      <c r="C17" s="197">
        <v>122.8</v>
      </c>
      <c r="D17" s="197"/>
      <c r="E17" s="197">
        <v>156.1</v>
      </c>
      <c r="F17" s="197">
        <v>150.80000000000001</v>
      </c>
      <c r="G17" s="197"/>
      <c r="H17" s="197"/>
      <c r="I17" s="196"/>
      <c r="J17" s="196"/>
    </row>
    <row r="18" spans="1:10">
      <c r="A18" s="188" t="s">
        <v>530</v>
      </c>
      <c r="B18" s="203"/>
      <c r="C18" s="203"/>
      <c r="D18" s="203"/>
      <c r="E18" s="203"/>
      <c r="F18" s="203"/>
      <c r="G18" s="203"/>
      <c r="H18" s="203"/>
      <c r="I18" s="203"/>
      <c r="J18" s="203"/>
    </row>
    <row r="19" spans="1:10">
      <c r="B19" s="183"/>
      <c r="C19" s="183"/>
      <c r="D19" s="183"/>
      <c r="E19" s="183"/>
      <c r="F19" s="183"/>
      <c r="G19" s="183"/>
      <c r="H19" s="183"/>
      <c r="I19" s="183"/>
      <c r="J19" s="183"/>
    </row>
  </sheetData>
  <customSheetViews>
    <customSheetView guid="{9CA68ABA-C7BA-4E64-96EE-1D97745C1F44}">
      <selection activeCell="H23" sqref="H23"/>
      <pageMargins left="0.7" right="0.7" top="0.78740157499999996" bottom="0.78740157499999996" header="0.3" footer="0.3"/>
    </customSheetView>
  </customSheetViews>
  <mergeCells count="18">
    <mergeCell ref="A1:J1"/>
    <mergeCell ref="B3:B4"/>
    <mergeCell ref="C3:G3"/>
    <mergeCell ref="H3:J3"/>
    <mergeCell ref="C4:D4"/>
    <mergeCell ref="F4:G4"/>
    <mergeCell ref="F5:G5"/>
    <mergeCell ref="H5:J5"/>
    <mergeCell ref="F6:G6"/>
    <mergeCell ref="F7:G7"/>
    <mergeCell ref="F8:G8"/>
    <mergeCell ref="F9:G9"/>
    <mergeCell ref="F10:G10"/>
    <mergeCell ref="F14:G14"/>
    <mergeCell ref="A15:J15"/>
    <mergeCell ref="F11:G11"/>
    <mergeCell ref="F12:G12"/>
    <mergeCell ref="F13:G1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heetViews>
  <sheetFormatPr baseColWidth="10" defaultRowHeight="12.75"/>
  <cols>
    <col min="1" max="1" width="13.875" style="11" customWidth="1"/>
    <col min="2" max="2" width="10.25" style="15" customWidth="1"/>
    <col min="3" max="3" width="11.25" style="11"/>
    <col min="4" max="4" width="11.25" style="15"/>
    <col min="5" max="5" width="11.25" style="11"/>
    <col min="6" max="6" width="11.25" style="15"/>
    <col min="7" max="256" width="11.25" style="11"/>
    <col min="257" max="257" width="13.875" style="11" customWidth="1"/>
    <col min="258" max="258" width="10.25" style="11" customWidth="1"/>
    <col min="259" max="512" width="11.25" style="11"/>
    <col min="513" max="513" width="13.875" style="11" customWidth="1"/>
    <col min="514" max="514" width="10.25" style="11" customWidth="1"/>
    <col min="515" max="768" width="11.25" style="11"/>
    <col min="769" max="769" width="13.875" style="11" customWidth="1"/>
    <col min="770" max="770" width="10.25" style="11" customWidth="1"/>
    <col min="771" max="1024" width="11.25" style="11"/>
    <col min="1025" max="1025" width="13.875" style="11" customWidth="1"/>
    <col min="1026" max="1026" width="10.25" style="11" customWidth="1"/>
    <col min="1027" max="1280" width="11.25" style="11"/>
    <col min="1281" max="1281" width="13.875" style="11" customWidth="1"/>
    <col min="1282" max="1282" width="10.25" style="11" customWidth="1"/>
    <col min="1283" max="1536" width="11.25" style="11"/>
    <col min="1537" max="1537" width="13.875" style="11" customWidth="1"/>
    <col min="1538" max="1538" width="10.25" style="11" customWidth="1"/>
    <col min="1539" max="1792" width="11.25" style="11"/>
    <col min="1793" max="1793" width="13.875" style="11" customWidth="1"/>
    <col min="1794" max="1794" width="10.25" style="11" customWidth="1"/>
    <col min="1795" max="2048" width="11.25" style="11"/>
    <col min="2049" max="2049" width="13.875" style="11" customWidth="1"/>
    <col min="2050" max="2050" width="10.25" style="11" customWidth="1"/>
    <col min="2051" max="2304" width="11.25" style="11"/>
    <col min="2305" max="2305" width="13.875" style="11" customWidth="1"/>
    <col min="2306" max="2306" width="10.25" style="11" customWidth="1"/>
    <col min="2307" max="2560" width="11.25" style="11"/>
    <col min="2561" max="2561" width="13.875" style="11" customWidth="1"/>
    <col min="2562" max="2562" width="10.25" style="11" customWidth="1"/>
    <col min="2563" max="2816" width="11.25" style="11"/>
    <col min="2817" max="2817" width="13.875" style="11" customWidth="1"/>
    <col min="2818" max="2818" width="10.25" style="11" customWidth="1"/>
    <col min="2819" max="3072" width="11.25" style="11"/>
    <col min="3073" max="3073" width="13.875" style="11" customWidth="1"/>
    <col min="3074" max="3074" width="10.25" style="11" customWidth="1"/>
    <col min="3075" max="3328" width="11.25" style="11"/>
    <col min="3329" max="3329" width="13.875" style="11" customWidth="1"/>
    <col min="3330" max="3330" width="10.25" style="11" customWidth="1"/>
    <col min="3331" max="3584" width="11.25" style="11"/>
    <col min="3585" max="3585" width="13.875" style="11" customWidth="1"/>
    <col min="3586" max="3586" width="10.25" style="11" customWidth="1"/>
    <col min="3587" max="3840" width="11.25" style="11"/>
    <col min="3841" max="3841" width="13.875" style="11" customWidth="1"/>
    <col min="3842" max="3842" width="10.25" style="11" customWidth="1"/>
    <col min="3843" max="4096" width="11.25" style="11"/>
    <col min="4097" max="4097" width="13.875" style="11" customWidth="1"/>
    <col min="4098" max="4098" width="10.25" style="11" customWidth="1"/>
    <col min="4099" max="4352" width="11.25" style="11"/>
    <col min="4353" max="4353" width="13.875" style="11" customWidth="1"/>
    <col min="4354" max="4354" width="10.25" style="11" customWidth="1"/>
    <col min="4355" max="4608" width="11.25" style="11"/>
    <col min="4609" max="4609" width="13.875" style="11" customWidth="1"/>
    <col min="4610" max="4610" width="10.25" style="11" customWidth="1"/>
    <col min="4611" max="4864" width="11.25" style="11"/>
    <col min="4865" max="4865" width="13.875" style="11" customWidth="1"/>
    <col min="4866" max="4866" width="10.25" style="11" customWidth="1"/>
    <col min="4867" max="5120" width="11.25" style="11"/>
    <col min="5121" max="5121" width="13.875" style="11" customWidth="1"/>
    <col min="5122" max="5122" width="10.25" style="11" customWidth="1"/>
    <col min="5123" max="5376" width="11.25" style="11"/>
    <col min="5377" max="5377" width="13.875" style="11" customWidth="1"/>
    <col min="5378" max="5378" width="10.25" style="11" customWidth="1"/>
    <col min="5379" max="5632" width="11.25" style="11"/>
    <col min="5633" max="5633" width="13.875" style="11" customWidth="1"/>
    <col min="5634" max="5634" width="10.25" style="11" customWidth="1"/>
    <col min="5635" max="5888" width="11.25" style="11"/>
    <col min="5889" max="5889" width="13.875" style="11" customWidth="1"/>
    <col min="5890" max="5890" width="10.25" style="11" customWidth="1"/>
    <col min="5891" max="6144" width="11.25" style="11"/>
    <col min="6145" max="6145" width="13.875" style="11" customWidth="1"/>
    <col min="6146" max="6146" width="10.25" style="11" customWidth="1"/>
    <col min="6147" max="6400" width="11.25" style="11"/>
    <col min="6401" max="6401" width="13.875" style="11" customWidth="1"/>
    <col min="6402" max="6402" width="10.25" style="11" customWidth="1"/>
    <col min="6403" max="6656" width="11.25" style="11"/>
    <col min="6657" max="6657" width="13.875" style="11" customWidth="1"/>
    <col min="6658" max="6658" width="10.25" style="11" customWidth="1"/>
    <col min="6659" max="6912" width="11.25" style="11"/>
    <col min="6913" max="6913" width="13.875" style="11" customWidth="1"/>
    <col min="6914" max="6914" width="10.25" style="11" customWidth="1"/>
    <col min="6915" max="7168" width="11.25" style="11"/>
    <col min="7169" max="7169" width="13.875" style="11" customWidth="1"/>
    <col min="7170" max="7170" width="10.25" style="11" customWidth="1"/>
    <col min="7171" max="7424" width="11.25" style="11"/>
    <col min="7425" max="7425" width="13.875" style="11" customWidth="1"/>
    <col min="7426" max="7426" width="10.25" style="11" customWidth="1"/>
    <col min="7427" max="7680" width="11.25" style="11"/>
    <col min="7681" max="7681" width="13.875" style="11" customWidth="1"/>
    <col min="7682" max="7682" width="10.25" style="11" customWidth="1"/>
    <col min="7683" max="7936" width="11.25" style="11"/>
    <col min="7937" max="7937" width="13.875" style="11" customWidth="1"/>
    <col min="7938" max="7938" width="10.25" style="11" customWidth="1"/>
    <col min="7939" max="8192" width="11.25" style="11"/>
    <col min="8193" max="8193" width="13.875" style="11" customWidth="1"/>
    <col min="8194" max="8194" width="10.25" style="11" customWidth="1"/>
    <col min="8195" max="8448" width="11.25" style="11"/>
    <col min="8449" max="8449" width="13.875" style="11" customWidth="1"/>
    <col min="8450" max="8450" width="10.25" style="11" customWidth="1"/>
    <col min="8451" max="8704" width="11.25" style="11"/>
    <col min="8705" max="8705" width="13.875" style="11" customWidth="1"/>
    <col min="8706" max="8706" width="10.25" style="11" customWidth="1"/>
    <col min="8707" max="8960" width="11.25" style="11"/>
    <col min="8961" max="8961" width="13.875" style="11" customWidth="1"/>
    <col min="8962" max="8962" width="10.25" style="11" customWidth="1"/>
    <col min="8963" max="9216" width="11.25" style="11"/>
    <col min="9217" max="9217" width="13.875" style="11" customWidth="1"/>
    <col min="9218" max="9218" width="10.25" style="11" customWidth="1"/>
    <col min="9219" max="9472" width="11.25" style="11"/>
    <col min="9473" max="9473" width="13.875" style="11" customWidth="1"/>
    <col min="9474" max="9474" width="10.25" style="11" customWidth="1"/>
    <col min="9475" max="9728" width="11.25" style="11"/>
    <col min="9729" max="9729" width="13.875" style="11" customWidth="1"/>
    <col min="9730" max="9730" width="10.25" style="11" customWidth="1"/>
    <col min="9731" max="9984" width="11.25" style="11"/>
    <col min="9985" max="9985" width="13.875" style="11" customWidth="1"/>
    <col min="9986" max="9986" width="10.25" style="11" customWidth="1"/>
    <col min="9987" max="10240" width="11.25" style="11"/>
    <col min="10241" max="10241" width="13.875" style="11" customWidth="1"/>
    <col min="10242" max="10242" width="10.25" style="11" customWidth="1"/>
    <col min="10243" max="10496" width="11.25" style="11"/>
    <col min="10497" max="10497" width="13.875" style="11" customWidth="1"/>
    <col min="10498" max="10498" width="10.25" style="11" customWidth="1"/>
    <col min="10499" max="10752" width="11.25" style="11"/>
    <col min="10753" max="10753" width="13.875" style="11" customWidth="1"/>
    <col min="10754" max="10754" width="10.25" style="11" customWidth="1"/>
    <col min="10755" max="11008" width="11.25" style="11"/>
    <col min="11009" max="11009" width="13.875" style="11" customWidth="1"/>
    <col min="11010" max="11010" width="10.25" style="11" customWidth="1"/>
    <col min="11011" max="11264" width="11.25" style="11"/>
    <col min="11265" max="11265" width="13.875" style="11" customWidth="1"/>
    <col min="11266" max="11266" width="10.25" style="11" customWidth="1"/>
    <col min="11267" max="11520" width="11.25" style="11"/>
    <col min="11521" max="11521" width="13.875" style="11" customWidth="1"/>
    <col min="11522" max="11522" width="10.25" style="11" customWidth="1"/>
    <col min="11523" max="11776" width="11.25" style="11"/>
    <col min="11777" max="11777" width="13.875" style="11" customWidth="1"/>
    <col min="11778" max="11778" width="10.25" style="11" customWidth="1"/>
    <col min="11779" max="12032" width="11.25" style="11"/>
    <col min="12033" max="12033" width="13.875" style="11" customWidth="1"/>
    <col min="12034" max="12034" width="10.25" style="11" customWidth="1"/>
    <col min="12035" max="12288" width="11.25" style="11"/>
    <col min="12289" max="12289" width="13.875" style="11" customWidth="1"/>
    <col min="12290" max="12290" width="10.25" style="11" customWidth="1"/>
    <col min="12291" max="12544" width="11.25" style="11"/>
    <col min="12545" max="12545" width="13.875" style="11" customWidth="1"/>
    <col min="12546" max="12546" width="10.25" style="11" customWidth="1"/>
    <col min="12547" max="12800" width="11.25" style="11"/>
    <col min="12801" max="12801" width="13.875" style="11" customWidth="1"/>
    <col min="12802" max="12802" width="10.25" style="11" customWidth="1"/>
    <col min="12803" max="13056" width="11.25" style="11"/>
    <col min="13057" max="13057" width="13.875" style="11" customWidth="1"/>
    <col min="13058" max="13058" width="10.25" style="11" customWidth="1"/>
    <col min="13059" max="13312" width="11.25" style="11"/>
    <col min="13313" max="13313" width="13.875" style="11" customWidth="1"/>
    <col min="13314" max="13314" width="10.25" style="11" customWidth="1"/>
    <col min="13315" max="13568" width="11.25" style="11"/>
    <col min="13569" max="13569" width="13.875" style="11" customWidth="1"/>
    <col min="13570" max="13570" width="10.25" style="11" customWidth="1"/>
    <col min="13571" max="13824" width="11.25" style="11"/>
    <col min="13825" max="13825" width="13.875" style="11" customWidth="1"/>
    <col min="13826" max="13826" width="10.25" style="11" customWidth="1"/>
    <col min="13827" max="14080" width="11.25" style="11"/>
    <col min="14081" max="14081" width="13.875" style="11" customWidth="1"/>
    <col min="14082" max="14082" width="10.25" style="11" customWidth="1"/>
    <col min="14083" max="14336" width="11.25" style="11"/>
    <col min="14337" max="14337" width="13.875" style="11" customWidth="1"/>
    <col min="14338" max="14338" width="10.25" style="11" customWidth="1"/>
    <col min="14339" max="14592" width="11.25" style="11"/>
    <col min="14593" max="14593" width="13.875" style="11" customWidth="1"/>
    <col min="14594" max="14594" width="10.25" style="11" customWidth="1"/>
    <col min="14595" max="14848" width="11.25" style="11"/>
    <col min="14849" max="14849" width="13.875" style="11" customWidth="1"/>
    <col min="14850" max="14850" width="10.25" style="11" customWidth="1"/>
    <col min="14851" max="15104" width="11.25" style="11"/>
    <col min="15105" max="15105" width="13.875" style="11" customWidth="1"/>
    <col min="15106" max="15106" width="10.25" style="11" customWidth="1"/>
    <col min="15107" max="15360" width="11.25" style="11"/>
    <col min="15361" max="15361" width="13.875" style="11" customWidth="1"/>
    <col min="15362" max="15362" width="10.25" style="11" customWidth="1"/>
    <col min="15363" max="15616" width="11.25" style="11"/>
    <col min="15617" max="15617" width="13.875" style="11" customWidth="1"/>
    <col min="15618" max="15618" width="10.25" style="11" customWidth="1"/>
    <col min="15619" max="15872" width="11.25" style="11"/>
    <col min="15873" max="15873" width="13.875" style="11" customWidth="1"/>
    <col min="15874" max="15874" width="10.25" style="11" customWidth="1"/>
    <col min="15875" max="16128" width="11.25" style="11"/>
    <col min="16129" max="16129" width="13.875" style="11" customWidth="1"/>
    <col min="16130" max="16130" width="10.25" style="11" customWidth="1"/>
    <col min="16131" max="16384" width="11.25" style="11"/>
  </cols>
  <sheetData>
    <row r="1" spans="1:6" ht="27.6" customHeight="1">
      <c r="A1" s="19" t="s">
        <v>19</v>
      </c>
    </row>
    <row r="2" spans="1:6">
      <c r="A2" s="12" t="s">
        <v>20</v>
      </c>
      <c r="B2" s="992" t="s">
        <v>21</v>
      </c>
      <c r="C2" s="992"/>
      <c r="D2" s="992" t="s">
        <v>22</v>
      </c>
      <c r="E2" s="992"/>
      <c r="F2" s="18" t="s">
        <v>17</v>
      </c>
    </row>
    <row r="3" spans="1:6">
      <c r="A3" s="12" t="s">
        <v>23</v>
      </c>
      <c r="B3" s="16" t="s">
        <v>24</v>
      </c>
      <c r="C3" s="13" t="s">
        <v>7</v>
      </c>
      <c r="D3" s="16" t="s">
        <v>24</v>
      </c>
      <c r="E3" s="13" t="s">
        <v>7</v>
      </c>
      <c r="F3" s="16" t="s">
        <v>24</v>
      </c>
    </row>
    <row r="4" spans="1:6" ht="13.9" customHeight="1">
      <c r="A4" s="923" t="s">
        <v>25</v>
      </c>
      <c r="B4" s="17">
        <v>1095</v>
      </c>
      <c r="C4" s="14">
        <v>0.50045703839122491</v>
      </c>
      <c r="D4" s="17">
        <v>1093</v>
      </c>
      <c r="E4" s="14">
        <v>0.49954296160877515</v>
      </c>
      <c r="F4" s="17">
        <v>2188</v>
      </c>
    </row>
    <row r="5" spans="1:6" ht="13.9" customHeight="1">
      <c r="A5" s="923" t="s">
        <v>26</v>
      </c>
      <c r="B5" s="17">
        <v>1086</v>
      </c>
      <c r="C5" s="14">
        <v>0.50676621558562762</v>
      </c>
      <c r="D5" s="17">
        <v>1057</v>
      </c>
      <c r="E5" s="14">
        <v>0.49323378441437238</v>
      </c>
      <c r="F5" s="17">
        <v>2143</v>
      </c>
    </row>
    <row r="6" spans="1:6" ht="13.9" customHeight="1">
      <c r="A6" s="923" t="s">
        <v>27</v>
      </c>
      <c r="B6" s="17">
        <v>1120</v>
      </c>
      <c r="C6" s="14">
        <v>0.51305542830966555</v>
      </c>
      <c r="D6" s="17">
        <v>1063</v>
      </c>
      <c r="E6" s="14">
        <v>0.48694457169033439</v>
      </c>
      <c r="F6" s="17">
        <v>2183</v>
      </c>
    </row>
    <row r="7" spans="1:6" ht="13.9" customHeight="1">
      <c r="A7" s="923" t="s">
        <v>28</v>
      </c>
      <c r="B7" s="17">
        <v>1020</v>
      </c>
      <c r="C7" s="14">
        <v>0.53042121684867394</v>
      </c>
      <c r="D7" s="17">
        <v>903</v>
      </c>
      <c r="E7" s="14">
        <v>0.46957878315132606</v>
      </c>
      <c r="F7" s="17">
        <v>1923</v>
      </c>
    </row>
    <row r="8" spans="1:6" ht="13.9" customHeight="1">
      <c r="A8" s="923" t="s">
        <v>29</v>
      </c>
      <c r="B8" s="17">
        <v>1021</v>
      </c>
      <c r="C8" s="14">
        <v>0.52737603305785119</v>
      </c>
      <c r="D8" s="17">
        <v>915</v>
      </c>
      <c r="E8" s="14">
        <v>0.47262396694214875</v>
      </c>
      <c r="F8" s="17">
        <v>1936</v>
      </c>
    </row>
    <row r="9" spans="1:6" ht="13.9" customHeight="1">
      <c r="A9" s="923" t="s">
        <v>30</v>
      </c>
      <c r="B9" s="17">
        <v>936</v>
      </c>
      <c r="C9" s="14">
        <v>0.48749999999999999</v>
      </c>
      <c r="D9" s="17">
        <v>984</v>
      </c>
      <c r="E9" s="14">
        <v>0.51249999999999996</v>
      </c>
      <c r="F9" s="17">
        <v>1920</v>
      </c>
    </row>
    <row r="10" spans="1:6" ht="13.9" customHeight="1">
      <c r="A10" s="923" t="s">
        <v>31</v>
      </c>
      <c r="B10" s="17">
        <v>911</v>
      </c>
      <c r="C10" s="14">
        <v>0.49137001078748649</v>
      </c>
      <c r="D10" s="17">
        <v>943</v>
      </c>
      <c r="E10" s="14">
        <v>0.50862998921251346</v>
      </c>
      <c r="F10" s="17">
        <v>1854</v>
      </c>
    </row>
    <row r="11" spans="1:6" ht="13.9" customHeight="1">
      <c r="A11" s="923" t="s">
        <v>32</v>
      </c>
      <c r="B11" s="17">
        <v>903</v>
      </c>
      <c r="C11" s="14">
        <v>0.49129488574537539</v>
      </c>
      <c r="D11" s="17">
        <v>935</v>
      </c>
      <c r="E11" s="14">
        <v>0.50870511425462461</v>
      </c>
      <c r="F11" s="17">
        <v>1838</v>
      </c>
    </row>
    <row r="12" spans="1:6" ht="13.9" customHeight="1">
      <c r="A12" s="923" t="s">
        <v>33</v>
      </c>
      <c r="B12" s="17">
        <v>953</v>
      </c>
      <c r="C12" s="14">
        <v>0.51681127982646424</v>
      </c>
      <c r="D12" s="17">
        <v>891</v>
      </c>
      <c r="E12" s="14">
        <v>0.48318872017353581</v>
      </c>
      <c r="F12" s="17">
        <v>1844</v>
      </c>
    </row>
    <row r="13" spans="1:6" ht="13.9" customHeight="1">
      <c r="A13" s="923" t="s">
        <v>34</v>
      </c>
      <c r="B13" s="17">
        <v>913</v>
      </c>
      <c r="C13" s="14">
        <v>0.50637825845812534</v>
      </c>
      <c r="D13" s="17">
        <v>890</v>
      </c>
      <c r="E13" s="14">
        <v>0.49362174154187466</v>
      </c>
      <c r="F13" s="17">
        <v>1803</v>
      </c>
    </row>
    <row r="14" spans="1:6" ht="13.9" customHeight="1">
      <c r="A14" s="923" t="s">
        <v>35</v>
      </c>
      <c r="B14" s="17">
        <v>938</v>
      </c>
      <c r="C14" s="14">
        <v>0.53386454183266929</v>
      </c>
      <c r="D14" s="17">
        <v>819</v>
      </c>
      <c r="E14" s="14">
        <v>0.46613545816733065</v>
      </c>
      <c r="F14" s="17">
        <v>1757</v>
      </c>
    </row>
    <row r="15" spans="1:6" ht="13.9" customHeight="1">
      <c r="A15" s="923" t="s">
        <v>36</v>
      </c>
      <c r="B15" s="17">
        <v>856</v>
      </c>
      <c r="C15" s="14">
        <v>0.50710900473933651</v>
      </c>
      <c r="D15" s="17">
        <v>832</v>
      </c>
      <c r="E15" s="14">
        <v>0.49289099526066349</v>
      </c>
      <c r="F15" s="17">
        <v>1688</v>
      </c>
    </row>
    <row r="16" spans="1:6" ht="13.9" customHeight="1">
      <c r="A16" s="923" t="s">
        <v>37</v>
      </c>
      <c r="B16" s="17">
        <v>950</v>
      </c>
      <c r="C16" s="14">
        <v>0.5143475906876015</v>
      </c>
      <c r="D16" s="17">
        <v>897</v>
      </c>
      <c r="E16" s="14">
        <v>0.4856524093123985</v>
      </c>
      <c r="F16" s="17">
        <v>1847</v>
      </c>
    </row>
    <row r="17" spans="1:6" ht="13.9" customHeight="1">
      <c r="A17" s="923" t="s">
        <v>38</v>
      </c>
      <c r="B17" s="17">
        <v>990</v>
      </c>
      <c r="C17" s="14">
        <v>0.53513513513513511</v>
      </c>
      <c r="D17" s="17">
        <v>860</v>
      </c>
      <c r="E17" s="14">
        <v>0.46486486486486489</v>
      </c>
      <c r="F17" s="17">
        <v>1850</v>
      </c>
    </row>
    <row r="18" spans="1:6" ht="13.9" customHeight="1">
      <c r="A18" s="923" t="s">
        <v>39</v>
      </c>
      <c r="B18" s="17">
        <v>1008</v>
      </c>
      <c r="C18" s="14">
        <v>0.53276955602537002</v>
      </c>
      <c r="D18" s="17">
        <v>884</v>
      </c>
      <c r="E18" s="14">
        <v>0.46723044397463004</v>
      </c>
      <c r="F18" s="17">
        <v>1892</v>
      </c>
    </row>
    <row r="19" spans="1:6" ht="13.9" customHeight="1">
      <c r="A19" s="923" t="s">
        <v>40</v>
      </c>
      <c r="B19" s="17">
        <v>1027</v>
      </c>
      <c r="C19" s="14">
        <v>0.53378378378378377</v>
      </c>
      <c r="D19" s="17">
        <v>897</v>
      </c>
      <c r="E19" s="14">
        <v>0.46621621621621623</v>
      </c>
      <c r="F19" s="17">
        <v>1924</v>
      </c>
    </row>
    <row r="20" spans="1:6" ht="13.9" customHeight="1">
      <c r="A20" s="923" t="s">
        <v>41</v>
      </c>
      <c r="B20" s="17">
        <v>913</v>
      </c>
      <c r="C20" s="14">
        <v>0.5044198895027624</v>
      </c>
      <c r="D20" s="17">
        <v>897</v>
      </c>
      <c r="E20" s="14">
        <v>0.49558011049723755</v>
      </c>
      <c r="F20" s="17">
        <v>1810</v>
      </c>
    </row>
    <row r="21" spans="1:6" ht="13.9" customHeight="1">
      <c r="A21" s="923" t="s">
        <v>42</v>
      </c>
      <c r="B21" s="17">
        <v>932</v>
      </c>
      <c r="C21" s="14">
        <v>0.51463279955825514</v>
      </c>
      <c r="D21" s="17">
        <v>879</v>
      </c>
      <c r="E21" s="14">
        <v>0.48536720044174492</v>
      </c>
      <c r="F21" s="17">
        <v>1811</v>
      </c>
    </row>
    <row r="22" spans="1:6" ht="13.9" customHeight="1">
      <c r="A22" s="923" t="s">
        <v>43</v>
      </c>
      <c r="B22" s="17">
        <v>1023</v>
      </c>
      <c r="C22" s="14">
        <v>0.48830548926014322</v>
      </c>
      <c r="D22" s="17">
        <v>1072</v>
      </c>
      <c r="E22" s="14">
        <v>0.51169451073985683</v>
      </c>
      <c r="F22" s="17">
        <v>2095</v>
      </c>
    </row>
    <row r="23" spans="1:6" ht="13.9" customHeight="1">
      <c r="A23" s="923" t="s">
        <v>44</v>
      </c>
      <c r="B23" s="17">
        <v>1245</v>
      </c>
      <c r="C23" s="14">
        <v>0.45554335894621295</v>
      </c>
      <c r="D23" s="17">
        <v>1488</v>
      </c>
      <c r="E23" s="14">
        <v>0.54445664105378699</v>
      </c>
      <c r="F23" s="17">
        <v>2733</v>
      </c>
    </row>
    <row r="24" spans="1:6" ht="13.9" customHeight="1">
      <c r="A24" s="923" t="s">
        <v>45</v>
      </c>
      <c r="B24" s="17">
        <v>1462</v>
      </c>
      <c r="C24" s="14">
        <v>0.40242224057252957</v>
      </c>
      <c r="D24" s="17">
        <v>2171</v>
      </c>
      <c r="E24" s="14">
        <v>0.59757775942747038</v>
      </c>
      <c r="F24" s="17">
        <v>3633</v>
      </c>
    </row>
    <row r="25" spans="1:6" ht="13.9" customHeight="1">
      <c r="A25" s="923" t="s">
        <v>46</v>
      </c>
      <c r="B25" s="17">
        <v>1683</v>
      </c>
      <c r="C25" s="14">
        <v>0.39862624348649928</v>
      </c>
      <c r="D25" s="17">
        <v>2539</v>
      </c>
      <c r="E25" s="14">
        <v>0.60137375651350067</v>
      </c>
      <c r="F25" s="17">
        <v>4222</v>
      </c>
    </row>
    <row r="26" spans="1:6" ht="13.9" customHeight="1">
      <c r="A26" s="923" t="s">
        <v>47</v>
      </c>
      <c r="B26" s="17">
        <v>1996</v>
      </c>
      <c r="C26" s="14">
        <v>0.41941584366463541</v>
      </c>
      <c r="D26" s="17">
        <v>2763</v>
      </c>
      <c r="E26" s="14">
        <v>0.58058415633536453</v>
      </c>
      <c r="F26" s="17">
        <v>4759</v>
      </c>
    </row>
    <row r="27" spans="1:6" ht="13.9" customHeight="1">
      <c r="A27" s="923" t="s">
        <v>48</v>
      </c>
      <c r="B27" s="17">
        <v>2051</v>
      </c>
      <c r="C27" s="14">
        <v>0.42227712579781757</v>
      </c>
      <c r="D27" s="17">
        <v>2806</v>
      </c>
      <c r="E27" s="14">
        <v>0.57772287420218238</v>
      </c>
      <c r="F27" s="17">
        <v>4857</v>
      </c>
    </row>
    <row r="28" spans="1:6" ht="13.9" customHeight="1">
      <c r="A28" s="923" t="s">
        <v>49</v>
      </c>
      <c r="B28" s="17">
        <v>2172</v>
      </c>
      <c r="C28" s="14">
        <v>0.43596949016459252</v>
      </c>
      <c r="D28" s="17">
        <v>2810</v>
      </c>
      <c r="E28" s="14">
        <v>0.56403050983540748</v>
      </c>
      <c r="F28" s="17">
        <v>4982</v>
      </c>
    </row>
    <row r="29" spans="1:6" ht="13.9" customHeight="1">
      <c r="A29" s="923" t="s">
        <v>50</v>
      </c>
      <c r="B29" s="17">
        <v>2164</v>
      </c>
      <c r="C29" s="14">
        <v>0.45964316057774002</v>
      </c>
      <c r="D29" s="17">
        <v>2544</v>
      </c>
      <c r="E29" s="14">
        <v>0.54035683942225998</v>
      </c>
      <c r="F29" s="17">
        <v>4708</v>
      </c>
    </row>
    <row r="30" spans="1:6" ht="13.9" customHeight="1">
      <c r="A30" s="923" t="s">
        <v>51</v>
      </c>
      <c r="B30" s="17">
        <v>2046</v>
      </c>
      <c r="C30" s="14">
        <v>0.46765714285714288</v>
      </c>
      <c r="D30" s="17">
        <v>2329</v>
      </c>
      <c r="E30" s="14">
        <v>0.53234285714285712</v>
      </c>
      <c r="F30" s="17">
        <v>4375</v>
      </c>
    </row>
    <row r="31" spans="1:6" ht="13.9" customHeight="1">
      <c r="A31" s="923" t="s">
        <v>52</v>
      </c>
      <c r="B31" s="17">
        <v>2017</v>
      </c>
      <c r="C31" s="14">
        <v>0.47514723203769138</v>
      </c>
      <c r="D31" s="17">
        <v>2228</v>
      </c>
      <c r="E31" s="14">
        <v>0.52485276796230862</v>
      </c>
      <c r="F31" s="17">
        <v>4245</v>
      </c>
    </row>
    <row r="32" spans="1:6" ht="13.9" customHeight="1">
      <c r="A32" s="923" t="s">
        <v>53</v>
      </c>
      <c r="B32" s="17">
        <v>2046</v>
      </c>
      <c r="C32" s="14">
        <v>0.50208588957055211</v>
      </c>
      <c r="D32" s="17">
        <v>2029</v>
      </c>
      <c r="E32" s="14">
        <v>0.49791411042944783</v>
      </c>
      <c r="F32" s="17">
        <v>4075</v>
      </c>
    </row>
    <row r="33" spans="1:6" ht="13.9" customHeight="1">
      <c r="A33" s="923" t="s">
        <v>54</v>
      </c>
      <c r="B33" s="17">
        <v>1955</v>
      </c>
      <c r="C33" s="14">
        <v>0.49157656525018856</v>
      </c>
      <c r="D33" s="17">
        <v>2022</v>
      </c>
      <c r="E33" s="14">
        <v>0.50842343474981144</v>
      </c>
      <c r="F33" s="17">
        <v>3977</v>
      </c>
    </row>
    <row r="34" spans="1:6" ht="13.9" customHeight="1">
      <c r="A34" s="923" t="s">
        <v>55</v>
      </c>
      <c r="B34" s="17">
        <v>1921</v>
      </c>
      <c r="C34" s="14">
        <v>0.51022576361221783</v>
      </c>
      <c r="D34" s="17">
        <v>1844</v>
      </c>
      <c r="E34" s="14">
        <v>0.48977423638778222</v>
      </c>
      <c r="F34" s="17">
        <v>3765</v>
      </c>
    </row>
    <row r="35" spans="1:6" ht="13.9" customHeight="1">
      <c r="A35" s="923" t="s">
        <v>56</v>
      </c>
      <c r="B35" s="17">
        <v>1764</v>
      </c>
      <c r="C35" s="14">
        <v>0.48837209302325579</v>
      </c>
      <c r="D35" s="17">
        <v>1848</v>
      </c>
      <c r="E35" s="14">
        <v>0.51162790697674421</v>
      </c>
      <c r="F35" s="17">
        <v>3612</v>
      </c>
    </row>
    <row r="36" spans="1:6" ht="13.9" customHeight="1">
      <c r="A36" s="923" t="s">
        <v>57</v>
      </c>
      <c r="B36" s="17">
        <v>1716</v>
      </c>
      <c r="C36" s="14">
        <v>0.4943820224719101</v>
      </c>
      <c r="D36" s="17">
        <v>1755</v>
      </c>
      <c r="E36" s="14">
        <v>0.5056179775280899</v>
      </c>
      <c r="F36" s="17">
        <v>3471</v>
      </c>
    </row>
    <row r="37" spans="1:6" ht="13.9" customHeight="1">
      <c r="A37" s="923" t="s">
        <v>58</v>
      </c>
      <c r="B37" s="17">
        <v>1567</v>
      </c>
      <c r="C37" s="14">
        <v>0.51025724519700422</v>
      </c>
      <c r="D37" s="17">
        <v>1504</v>
      </c>
      <c r="E37" s="14">
        <v>0.48974275480299578</v>
      </c>
      <c r="F37" s="17">
        <v>3071</v>
      </c>
    </row>
    <row r="38" spans="1:6" ht="13.9" customHeight="1">
      <c r="A38" s="923" t="s">
        <v>59</v>
      </c>
      <c r="B38" s="17">
        <v>1537</v>
      </c>
      <c r="C38" s="14">
        <v>0.5092776673293572</v>
      </c>
      <c r="D38" s="17">
        <v>1481</v>
      </c>
      <c r="E38" s="14">
        <v>0.4907223326706428</v>
      </c>
      <c r="F38" s="17">
        <v>3018</v>
      </c>
    </row>
    <row r="39" spans="1:6" ht="13.9" customHeight="1">
      <c r="A39" s="923" t="s">
        <v>60</v>
      </c>
      <c r="B39" s="17">
        <v>1438</v>
      </c>
      <c r="C39" s="14">
        <v>0.50332516625831292</v>
      </c>
      <c r="D39" s="17">
        <v>1419</v>
      </c>
      <c r="E39" s="14">
        <v>0.49667483374168708</v>
      </c>
      <c r="F39" s="17">
        <v>2857</v>
      </c>
    </row>
    <row r="40" spans="1:6" ht="13.9" customHeight="1">
      <c r="A40" s="923" t="s">
        <v>61</v>
      </c>
      <c r="B40" s="17">
        <v>1411</v>
      </c>
      <c r="C40" s="14">
        <v>0.49456712232737471</v>
      </c>
      <c r="D40" s="17">
        <v>1442</v>
      </c>
      <c r="E40" s="14">
        <v>0.50543287767262535</v>
      </c>
      <c r="F40" s="17">
        <v>2853</v>
      </c>
    </row>
    <row r="41" spans="1:6" ht="13.9" customHeight="1">
      <c r="A41" s="923" t="s">
        <v>62</v>
      </c>
      <c r="B41" s="17">
        <v>1285</v>
      </c>
      <c r="C41" s="14">
        <v>0.49499229583975346</v>
      </c>
      <c r="D41" s="17">
        <v>1311</v>
      </c>
      <c r="E41" s="14">
        <v>0.50500770416024654</v>
      </c>
      <c r="F41" s="17">
        <v>2596</v>
      </c>
    </row>
    <row r="42" spans="1:6" ht="13.9" customHeight="1">
      <c r="A42" s="923" t="s">
        <v>63</v>
      </c>
      <c r="B42" s="17">
        <v>1283</v>
      </c>
      <c r="C42" s="14">
        <v>0.47891004106009705</v>
      </c>
      <c r="D42" s="17">
        <v>1396</v>
      </c>
      <c r="E42" s="14">
        <v>0.52108995893990295</v>
      </c>
      <c r="F42" s="17">
        <v>2679</v>
      </c>
    </row>
    <row r="43" spans="1:6" ht="13.9" customHeight="1">
      <c r="A43" s="923" t="s">
        <v>64</v>
      </c>
      <c r="B43" s="17">
        <v>1303</v>
      </c>
      <c r="C43" s="14">
        <v>0.51018010963194993</v>
      </c>
      <c r="D43" s="17">
        <v>1251</v>
      </c>
      <c r="E43" s="14">
        <v>0.48981989036805013</v>
      </c>
      <c r="F43" s="17">
        <v>2554</v>
      </c>
    </row>
    <row r="44" spans="1:6" ht="13.9" customHeight="1">
      <c r="A44" s="923" t="s">
        <v>65</v>
      </c>
      <c r="B44" s="17">
        <v>1315</v>
      </c>
      <c r="C44" s="14">
        <v>0.49529190207156309</v>
      </c>
      <c r="D44" s="17">
        <v>1340</v>
      </c>
      <c r="E44" s="14">
        <v>0.50470809792843696</v>
      </c>
      <c r="F44" s="17">
        <v>2655</v>
      </c>
    </row>
    <row r="45" spans="1:6" ht="13.9" customHeight="1">
      <c r="A45" s="923" t="s">
        <v>66</v>
      </c>
      <c r="B45" s="17">
        <v>1395</v>
      </c>
      <c r="C45" s="14">
        <v>0.50071787508973442</v>
      </c>
      <c r="D45" s="17">
        <v>1391</v>
      </c>
      <c r="E45" s="14">
        <v>0.49928212491026563</v>
      </c>
      <c r="F45" s="17">
        <v>2786</v>
      </c>
    </row>
    <row r="46" spans="1:6" ht="13.9" customHeight="1">
      <c r="A46" s="923" t="s">
        <v>67</v>
      </c>
      <c r="B46" s="17">
        <v>1431</v>
      </c>
      <c r="C46" s="14">
        <v>0.50979693623085143</v>
      </c>
      <c r="D46" s="17">
        <v>1376</v>
      </c>
      <c r="E46" s="14">
        <v>0.49020306376914857</v>
      </c>
      <c r="F46" s="17">
        <v>2807</v>
      </c>
    </row>
    <row r="47" spans="1:6" ht="13.9" customHeight="1">
      <c r="A47" s="923" t="s">
        <v>68</v>
      </c>
      <c r="B47" s="17">
        <v>1540</v>
      </c>
      <c r="C47" s="14">
        <v>0.5031035609278014</v>
      </c>
      <c r="D47" s="17">
        <v>1521</v>
      </c>
      <c r="E47" s="14">
        <v>0.4968964390721986</v>
      </c>
      <c r="F47" s="17">
        <v>3061</v>
      </c>
    </row>
    <row r="48" spans="1:6" ht="13.9" customHeight="1">
      <c r="A48" s="923" t="s">
        <v>69</v>
      </c>
      <c r="B48" s="17">
        <v>1541</v>
      </c>
      <c r="C48" s="14">
        <v>0.49123366273509722</v>
      </c>
      <c r="D48" s="17">
        <v>1596</v>
      </c>
      <c r="E48" s="14">
        <v>0.50876633726490272</v>
      </c>
      <c r="F48" s="17">
        <v>3137</v>
      </c>
    </row>
    <row r="49" spans="1:6" ht="13.9" customHeight="1">
      <c r="A49" s="923" t="s">
        <v>70</v>
      </c>
      <c r="B49" s="17">
        <v>1578</v>
      </c>
      <c r="C49" s="14">
        <v>0.50031705770450219</v>
      </c>
      <c r="D49" s="17">
        <v>1576</v>
      </c>
      <c r="E49" s="14">
        <v>0.49968294229549776</v>
      </c>
      <c r="F49" s="17">
        <v>3154</v>
      </c>
    </row>
    <row r="50" spans="1:6" ht="13.9" customHeight="1">
      <c r="A50" s="923" t="s">
        <v>71</v>
      </c>
      <c r="B50" s="17">
        <v>1622</v>
      </c>
      <c r="C50" s="14">
        <v>0.49938423645320196</v>
      </c>
      <c r="D50" s="17">
        <v>1626</v>
      </c>
      <c r="E50" s="14">
        <v>0.50061576354679804</v>
      </c>
      <c r="F50" s="17">
        <v>3248</v>
      </c>
    </row>
    <row r="51" spans="1:6" ht="13.9" customHeight="1">
      <c r="A51" s="923" t="s">
        <v>72</v>
      </c>
      <c r="B51" s="17">
        <v>1661</v>
      </c>
      <c r="C51" s="14">
        <v>0.51890034364261173</v>
      </c>
      <c r="D51" s="17">
        <v>1540</v>
      </c>
      <c r="E51" s="14">
        <v>0.48109965635738833</v>
      </c>
      <c r="F51" s="17">
        <v>3201</v>
      </c>
    </row>
    <row r="52" spans="1:6" ht="13.9" customHeight="1">
      <c r="A52" s="923" t="s">
        <v>73</v>
      </c>
      <c r="B52" s="17">
        <v>1555</v>
      </c>
      <c r="C52" s="14">
        <v>0.48945546112684923</v>
      </c>
      <c r="D52" s="17">
        <v>1622</v>
      </c>
      <c r="E52" s="14">
        <v>0.51054453887315077</v>
      </c>
      <c r="F52" s="17">
        <v>3177</v>
      </c>
    </row>
    <row r="53" spans="1:6" ht="13.9" customHeight="1">
      <c r="A53" s="923" t="s">
        <v>74</v>
      </c>
      <c r="B53" s="17">
        <v>1582</v>
      </c>
      <c r="C53" s="14">
        <v>0.48917748917748916</v>
      </c>
      <c r="D53" s="17">
        <v>1652</v>
      </c>
      <c r="E53" s="14">
        <v>0.51082251082251084</v>
      </c>
      <c r="F53" s="17">
        <v>3234</v>
      </c>
    </row>
    <row r="54" spans="1:6" ht="13.9" customHeight="1">
      <c r="A54" s="923" t="s">
        <v>75</v>
      </c>
      <c r="B54" s="17">
        <v>1561</v>
      </c>
      <c r="C54" s="14">
        <v>0.51569210439378921</v>
      </c>
      <c r="D54" s="17">
        <v>1466</v>
      </c>
      <c r="E54" s="14">
        <v>0.48430789560621079</v>
      </c>
      <c r="F54" s="17">
        <v>3027</v>
      </c>
    </row>
    <row r="55" spans="1:6" ht="13.9" customHeight="1">
      <c r="A55" s="923" t="s">
        <v>76</v>
      </c>
      <c r="B55" s="17">
        <v>1430</v>
      </c>
      <c r="C55" s="14">
        <v>0.47666666666666668</v>
      </c>
      <c r="D55" s="17">
        <v>1570</v>
      </c>
      <c r="E55" s="14">
        <v>0.52333333333333332</v>
      </c>
      <c r="F55" s="17">
        <v>3000</v>
      </c>
    </row>
    <row r="56" spans="1:6" ht="13.9" customHeight="1">
      <c r="A56" s="923" t="s">
        <v>77</v>
      </c>
      <c r="B56" s="17">
        <v>1409</v>
      </c>
      <c r="C56" s="14">
        <v>0.484525447042641</v>
      </c>
      <c r="D56" s="17">
        <v>1499</v>
      </c>
      <c r="E56" s="14">
        <v>0.515474552957359</v>
      </c>
      <c r="F56" s="17">
        <v>2908</v>
      </c>
    </row>
    <row r="57" spans="1:6" ht="13.9" customHeight="1">
      <c r="A57" s="923" t="s">
        <v>78</v>
      </c>
      <c r="B57" s="17">
        <v>1371</v>
      </c>
      <c r="C57" s="14">
        <v>0.47870111731843573</v>
      </c>
      <c r="D57" s="17">
        <v>1493</v>
      </c>
      <c r="E57" s="14">
        <v>0.52129888268156421</v>
      </c>
      <c r="F57" s="17">
        <v>2864</v>
      </c>
    </row>
    <row r="58" spans="1:6" ht="13.9" customHeight="1">
      <c r="A58" s="923" t="s">
        <v>79</v>
      </c>
      <c r="B58" s="17">
        <v>1338</v>
      </c>
      <c r="C58" s="14">
        <v>0.49299926308032427</v>
      </c>
      <c r="D58" s="17">
        <v>1376</v>
      </c>
      <c r="E58" s="14">
        <v>0.50700073691967573</v>
      </c>
      <c r="F58" s="17">
        <v>2714</v>
      </c>
    </row>
    <row r="59" spans="1:6" ht="13.9" customHeight="1">
      <c r="A59" s="923" t="s">
        <v>80</v>
      </c>
      <c r="B59" s="17">
        <v>1255</v>
      </c>
      <c r="C59" s="14">
        <v>0.48436896950984176</v>
      </c>
      <c r="D59" s="17">
        <v>1336</v>
      </c>
      <c r="E59" s="14">
        <v>0.51563103049015824</v>
      </c>
      <c r="F59" s="17">
        <v>2591</v>
      </c>
    </row>
    <row r="60" spans="1:6" ht="13.9" customHeight="1">
      <c r="A60" s="923" t="s">
        <v>81</v>
      </c>
      <c r="B60" s="17">
        <v>1257</v>
      </c>
      <c r="C60" s="14">
        <v>0.48872472783825816</v>
      </c>
      <c r="D60" s="17">
        <v>1315</v>
      </c>
      <c r="E60" s="14">
        <v>0.51127527216174184</v>
      </c>
      <c r="F60" s="17">
        <v>2572</v>
      </c>
    </row>
    <row r="61" spans="1:6" ht="13.9" customHeight="1">
      <c r="A61" s="923" t="s">
        <v>82</v>
      </c>
      <c r="B61" s="17">
        <v>1166</v>
      </c>
      <c r="C61" s="14">
        <v>0.47073072264836496</v>
      </c>
      <c r="D61" s="17">
        <v>1311</v>
      </c>
      <c r="E61" s="14">
        <v>0.52926927735163509</v>
      </c>
      <c r="F61" s="17">
        <v>2477</v>
      </c>
    </row>
    <row r="62" spans="1:6" ht="13.9" customHeight="1">
      <c r="A62" s="923" t="s">
        <v>83</v>
      </c>
      <c r="B62" s="17">
        <v>1127</v>
      </c>
      <c r="C62" s="14">
        <v>0.47253668763102724</v>
      </c>
      <c r="D62" s="17">
        <v>1258</v>
      </c>
      <c r="E62" s="14">
        <v>0.5274633123689727</v>
      </c>
      <c r="F62" s="17">
        <v>2385</v>
      </c>
    </row>
    <row r="63" spans="1:6" ht="13.9" customHeight="1">
      <c r="A63" s="923" t="s">
        <v>84</v>
      </c>
      <c r="B63" s="17">
        <v>1103</v>
      </c>
      <c r="C63" s="14">
        <v>0.47481704692208349</v>
      </c>
      <c r="D63" s="17">
        <v>1220</v>
      </c>
      <c r="E63" s="14">
        <v>0.52518295307791651</v>
      </c>
      <c r="F63" s="17">
        <v>2323</v>
      </c>
    </row>
    <row r="64" spans="1:6" ht="13.9" customHeight="1">
      <c r="A64" s="923" t="s">
        <v>85</v>
      </c>
      <c r="B64" s="17">
        <v>1050</v>
      </c>
      <c r="C64" s="14">
        <v>0.4742547425474255</v>
      </c>
      <c r="D64" s="17">
        <v>1164</v>
      </c>
      <c r="E64" s="14">
        <v>0.5257452574525745</v>
      </c>
      <c r="F64" s="17">
        <v>2214</v>
      </c>
    </row>
    <row r="65" spans="1:6" ht="13.9" customHeight="1">
      <c r="A65" s="923" t="s">
        <v>86</v>
      </c>
      <c r="B65" s="17">
        <v>1020</v>
      </c>
      <c r="C65" s="14">
        <v>0.4854831032841504</v>
      </c>
      <c r="D65" s="17">
        <v>1081</v>
      </c>
      <c r="E65" s="14">
        <v>0.51451689671584955</v>
      </c>
      <c r="F65" s="17">
        <v>2101</v>
      </c>
    </row>
    <row r="66" spans="1:6" ht="13.9" customHeight="1">
      <c r="A66" s="923" t="s">
        <v>87</v>
      </c>
      <c r="B66" s="17">
        <v>1070</v>
      </c>
      <c r="C66" s="14">
        <v>0.47429078014184395</v>
      </c>
      <c r="D66" s="17">
        <v>1186</v>
      </c>
      <c r="E66" s="14">
        <v>0.525709219858156</v>
      </c>
      <c r="F66" s="17">
        <v>2256</v>
      </c>
    </row>
    <row r="67" spans="1:6" ht="13.9" customHeight="1">
      <c r="A67" s="923" t="s">
        <v>88</v>
      </c>
      <c r="B67" s="17">
        <v>964</v>
      </c>
      <c r="C67" s="14">
        <v>0.46457831325301202</v>
      </c>
      <c r="D67" s="17">
        <v>1111</v>
      </c>
      <c r="E67" s="14">
        <v>0.53542168674698798</v>
      </c>
      <c r="F67" s="17">
        <v>2075</v>
      </c>
    </row>
    <row r="68" spans="1:6" ht="13.9" customHeight="1">
      <c r="A68" s="923" t="s">
        <v>89</v>
      </c>
      <c r="B68" s="17">
        <v>908</v>
      </c>
      <c r="C68" s="14">
        <v>0.49028077753779697</v>
      </c>
      <c r="D68" s="17">
        <v>944</v>
      </c>
      <c r="E68" s="14">
        <v>0.50971922246220303</v>
      </c>
      <c r="F68" s="17">
        <v>1852</v>
      </c>
    </row>
    <row r="69" spans="1:6" ht="13.9" customHeight="1">
      <c r="A69" s="923" t="s">
        <v>90</v>
      </c>
      <c r="B69" s="17">
        <v>792</v>
      </c>
      <c r="C69" s="14">
        <v>0.47199046483909418</v>
      </c>
      <c r="D69" s="17">
        <v>886</v>
      </c>
      <c r="E69" s="14">
        <v>0.52800953516090587</v>
      </c>
      <c r="F69" s="17">
        <v>1678</v>
      </c>
    </row>
    <row r="70" spans="1:6" ht="13.9" customHeight="1">
      <c r="A70" s="923" t="s">
        <v>91</v>
      </c>
      <c r="B70" s="17">
        <v>695</v>
      </c>
      <c r="C70" s="14">
        <v>0.44437340153452687</v>
      </c>
      <c r="D70" s="17">
        <v>869</v>
      </c>
      <c r="E70" s="14">
        <v>0.55562659846547313</v>
      </c>
      <c r="F70" s="17">
        <v>1564</v>
      </c>
    </row>
    <row r="71" spans="1:6" ht="13.9" customHeight="1">
      <c r="A71" s="923" t="s">
        <v>92</v>
      </c>
      <c r="B71" s="17">
        <v>622</v>
      </c>
      <c r="C71" s="14">
        <v>0.4631422189128816</v>
      </c>
      <c r="D71" s="17">
        <v>721</v>
      </c>
      <c r="E71" s="14">
        <v>0.53685778108711835</v>
      </c>
      <c r="F71" s="17">
        <v>1343</v>
      </c>
    </row>
    <row r="72" spans="1:6" ht="13.9" customHeight="1">
      <c r="A72" s="923" t="s">
        <v>93</v>
      </c>
      <c r="B72" s="17">
        <v>864</v>
      </c>
      <c r="C72" s="14">
        <v>0.45497630331753552</v>
      </c>
      <c r="D72" s="17">
        <v>1035</v>
      </c>
      <c r="E72" s="14">
        <v>0.54502369668246442</v>
      </c>
      <c r="F72" s="17">
        <v>1899</v>
      </c>
    </row>
    <row r="73" spans="1:6" ht="13.9" customHeight="1">
      <c r="A73" s="923" t="s">
        <v>94</v>
      </c>
      <c r="B73" s="17">
        <v>848</v>
      </c>
      <c r="C73" s="14">
        <v>0.46137105549510338</v>
      </c>
      <c r="D73" s="17">
        <v>990</v>
      </c>
      <c r="E73" s="14">
        <v>0.53862894450489662</v>
      </c>
      <c r="F73" s="17">
        <v>1838</v>
      </c>
    </row>
    <row r="74" spans="1:6" ht="13.9" customHeight="1">
      <c r="A74" s="923" t="s">
        <v>95</v>
      </c>
      <c r="B74" s="17">
        <v>734</v>
      </c>
      <c r="C74" s="14">
        <v>0.4397843019772319</v>
      </c>
      <c r="D74" s="17">
        <v>935</v>
      </c>
      <c r="E74" s="14">
        <v>0.56021569802276816</v>
      </c>
      <c r="F74" s="17">
        <v>1669</v>
      </c>
    </row>
    <row r="75" spans="1:6" ht="13.9" customHeight="1">
      <c r="A75" s="923" t="s">
        <v>96</v>
      </c>
      <c r="B75" s="17">
        <v>894</v>
      </c>
      <c r="C75" s="14">
        <v>0.44148148148148147</v>
      </c>
      <c r="D75" s="17">
        <v>1131</v>
      </c>
      <c r="E75" s="14">
        <v>0.55851851851851853</v>
      </c>
      <c r="F75" s="17">
        <v>2025</v>
      </c>
    </row>
    <row r="76" spans="1:6" ht="13.9" customHeight="1">
      <c r="A76" s="923" t="s">
        <v>97</v>
      </c>
      <c r="B76" s="17">
        <v>886</v>
      </c>
      <c r="C76" s="14">
        <v>0.42514395393474086</v>
      </c>
      <c r="D76" s="17">
        <v>1198</v>
      </c>
      <c r="E76" s="14">
        <v>0.57485604606525909</v>
      </c>
      <c r="F76" s="17">
        <v>2084</v>
      </c>
    </row>
    <row r="77" spans="1:6" ht="13.9" customHeight="1">
      <c r="A77" s="923" t="s">
        <v>98</v>
      </c>
      <c r="B77" s="17">
        <v>809</v>
      </c>
      <c r="C77" s="14">
        <v>0.43215811965811968</v>
      </c>
      <c r="D77" s="17">
        <v>1063</v>
      </c>
      <c r="E77" s="14">
        <v>0.56784188034188032</v>
      </c>
      <c r="F77" s="17">
        <v>1872</v>
      </c>
    </row>
    <row r="78" spans="1:6" ht="13.9" customHeight="1">
      <c r="A78" s="923" t="s">
        <v>99</v>
      </c>
      <c r="B78" s="17">
        <v>769</v>
      </c>
      <c r="C78" s="14">
        <v>0.42509673852957436</v>
      </c>
      <c r="D78" s="17">
        <v>1040</v>
      </c>
      <c r="E78" s="14">
        <v>0.5749032614704257</v>
      </c>
      <c r="F78" s="17">
        <v>1809</v>
      </c>
    </row>
    <row r="79" spans="1:6" ht="13.9" customHeight="1">
      <c r="A79" s="923" t="s">
        <v>100</v>
      </c>
      <c r="B79" s="17">
        <v>727</v>
      </c>
      <c r="C79" s="14">
        <v>0.43848009650180941</v>
      </c>
      <c r="D79" s="17">
        <v>931</v>
      </c>
      <c r="E79" s="14">
        <v>0.56151990349819059</v>
      </c>
      <c r="F79" s="17">
        <v>1658</v>
      </c>
    </row>
    <row r="80" spans="1:6" ht="13.9" customHeight="1">
      <c r="A80" s="923" t="s">
        <v>101</v>
      </c>
      <c r="B80" s="17">
        <v>664</v>
      </c>
      <c r="C80" s="14">
        <v>0.42266072565245066</v>
      </c>
      <c r="D80" s="17">
        <v>907</v>
      </c>
      <c r="E80" s="14">
        <v>0.57733927434754928</v>
      </c>
      <c r="F80" s="17">
        <v>1571</v>
      </c>
    </row>
    <row r="81" spans="1:6" ht="13.9" customHeight="1">
      <c r="A81" s="923" t="s">
        <v>102</v>
      </c>
      <c r="B81" s="17">
        <v>604</v>
      </c>
      <c r="C81" s="14">
        <v>0.4042838018741633</v>
      </c>
      <c r="D81" s="17">
        <v>890</v>
      </c>
      <c r="E81" s="14">
        <v>0.59571619812583665</v>
      </c>
      <c r="F81" s="17">
        <v>1494</v>
      </c>
    </row>
    <row r="82" spans="1:6" ht="13.9" customHeight="1">
      <c r="A82" s="923" t="s">
        <v>103</v>
      </c>
      <c r="B82" s="17">
        <v>551</v>
      </c>
      <c r="C82" s="14">
        <v>0.40966542750929369</v>
      </c>
      <c r="D82" s="17">
        <v>794</v>
      </c>
      <c r="E82" s="14">
        <v>0.59033457249070631</v>
      </c>
      <c r="F82" s="17">
        <v>1345</v>
      </c>
    </row>
    <row r="83" spans="1:6" ht="13.9" customHeight="1">
      <c r="A83" s="923" t="s">
        <v>104</v>
      </c>
      <c r="B83" s="17">
        <v>418</v>
      </c>
      <c r="C83" s="14">
        <v>0.38919925512104281</v>
      </c>
      <c r="D83" s="17">
        <v>656</v>
      </c>
      <c r="E83" s="14">
        <v>0.61080074487895719</v>
      </c>
      <c r="F83" s="17">
        <v>1074</v>
      </c>
    </row>
    <row r="84" spans="1:6" ht="13.9" customHeight="1">
      <c r="A84" s="923" t="s">
        <v>105</v>
      </c>
      <c r="B84" s="17">
        <v>396</v>
      </c>
      <c r="C84" s="14">
        <v>0.3800383877159309</v>
      </c>
      <c r="D84" s="17">
        <v>646</v>
      </c>
      <c r="E84" s="14">
        <v>0.6199616122840691</v>
      </c>
      <c r="F84" s="17">
        <v>1042</v>
      </c>
    </row>
    <row r="85" spans="1:6" ht="13.9" customHeight="1">
      <c r="A85" s="923" t="s">
        <v>106</v>
      </c>
      <c r="B85" s="17">
        <v>374</v>
      </c>
      <c r="C85" s="14">
        <v>0.36345966958211856</v>
      </c>
      <c r="D85" s="17">
        <v>655</v>
      </c>
      <c r="E85" s="14">
        <v>0.63654033041788138</v>
      </c>
      <c r="F85" s="17">
        <v>1029</v>
      </c>
    </row>
    <row r="86" spans="1:6" ht="13.9" customHeight="1">
      <c r="A86" s="923" t="s">
        <v>107</v>
      </c>
      <c r="B86" s="17">
        <v>389</v>
      </c>
      <c r="C86" s="14">
        <v>0.38667992047713717</v>
      </c>
      <c r="D86" s="17">
        <v>617</v>
      </c>
      <c r="E86" s="14">
        <v>0.61332007952286283</v>
      </c>
      <c r="F86" s="17">
        <v>1006</v>
      </c>
    </row>
    <row r="87" spans="1:6" ht="13.9" customHeight="1">
      <c r="A87" s="923" t="s">
        <v>108</v>
      </c>
      <c r="B87" s="17">
        <v>395</v>
      </c>
      <c r="C87" s="14">
        <v>0.40554414784394249</v>
      </c>
      <c r="D87" s="17">
        <v>579</v>
      </c>
      <c r="E87" s="14">
        <v>0.59445585215605745</v>
      </c>
      <c r="F87" s="17">
        <v>974</v>
      </c>
    </row>
    <row r="88" spans="1:6" ht="13.9" customHeight="1">
      <c r="A88" s="923" t="s">
        <v>109</v>
      </c>
      <c r="B88" s="17">
        <v>333</v>
      </c>
      <c r="C88" s="14">
        <v>0.35614973262032085</v>
      </c>
      <c r="D88" s="17">
        <v>602</v>
      </c>
      <c r="E88" s="14">
        <v>0.6438502673796791</v>
      </c>
      <c r="F88" s="17">
        <v>935</v>
      </c>
    </row>
    <row r="89" spans="1:6" ht="13.9" customHeight="1">
      <c r="A89" s="923" t="s">
        <v>110</v>
      </c>
      <c r="B89" s="17">
        <v>260</v>
      </c>
      <c r="C89" s="14">
        <v>0.32622333751568383</v>
      </c>
      <c r="D89" s="17">
        <v>537</v>
      </c>
      <c r="E89" s="14">
        <v>0.67377666248431622</v>
      </c>
      <c r="F89" s="17">
        <v>797</v>
      </c>
    </row>
    <row r="90" spans="1:6" ht="13.9" customHeight="1">
      <c r="A90" s="923" t="s">
        <v>111</v>
      </c>
      <c r="B90" s="17">
        <v>261</v>
      </c>
      <c r="C90" s="14">
        <v>0.33121827411167515</v>
      </c>
      <c r="D90" s="17">
        <v>527</v>
      </c>
      <c r="E90" s="14">
        <v>0.66878172588832485</v>
      </c>
      <c r="F90" s="17">
        <v>788</v>
      </c>
    </row>
    <row r="91" spans="1:6" ht="13.9" customHeight="1">
      <c r="A91" s="923" t="s">
        <v>112</v>
      </c>
      <c r="B91" s="17">
        <v>222</v>
      </c>
      <c r="C91" s="14">
        <v>0.30204081632653063</v>
      </c>
      <c r="D91" s="17">
        <v>513</v>
      </c>
      <c r="E91" s="14">
        <v>0.69795918367346943</v>
      </c>
      <c r="F91" s="17">
        <v>735</v>
      </c>
    </row>
    <row r="92" spans="1:6" ht="13.9" customHeight="1">
      <c r="A92" s="923" t="s">
        <v>113</v>
      </c>
      <c r="B92" s="17">
        <v>164</v>
      </c>
      <c r="C92" s="14">
        <v>0.27242524916943522</v>
      </c>
      <c r="D92" s="17">
        <v>438</v>
      </c>
      <c r="E92" s="14">
        <v>0.72757475083056478</v>
      </c>
      <c r="F92" s="17">
        <v>602</v>
      </c>
    </row>
    <row r="93" spans="1:6" ht="13.9" customHeight="1">
      <c r="A93" s="923" t="s">
        <v>114</v>
      </c>
      <c r="B93" s="17">
        <v>121</v>
      </c>
      <c r="C93" s="14">
        <v>0.24543610547667344</v>
      </c>
      <c r="D93" s="17">
        <v>372</v>
      </c>
      <c r="E93" s="14">
        <v>0.75456389452332662</v>
      </c>
      <c r="F93" s="17">
        <v>493</v>
      </c>
    </row>
    <row r="94" spans="1:6" ht="13.9" customHeight="1">
      <c r="A94" s="923" t="s">
        <v>115</v>
      </c>
      <c r="B94" s="17">
        <v>105</v>
      </c>
      <c r="C94" s="14">
        <v>0.22826086956521738</v>
      </c>
      <c r="D94" s="17">
        <v>355</v>
      </c>
      <c r="E94" s="14">
        <v>0.77173913043478259</v>
      </c>
      <c r="F94" s="17">
        <v>460</v>
      </c>
    </row>
    <row r="95" spans="1:6" ht="13.9" customHeight="1">
      <c r="A95" s="923" t="s">
        <v>116</v>
      </c>
      <c r="B95" s="17">
        <v>102</v>
      </c>
      <c r="C95" s="14">
        <v>0.24637681159420291</v>
      </c>
      <c r="D95" s="17">
        <v>312</v>
      </c>
      <c r="E95" s="14">
        <v>0.75362318840579712</v>
      </c>
      <c r="F95" s="17">
        <v>414</v>
      </c>
    </row>
    <row r="96" spans="1:6" ht="13.9" customHeight="1">
      <c r="A96" s="923" t="s">
        <v>117</v>
      </c>
      <c r="B96" s="17">
        <v>69</v>
      </c>
      <c r="C96" s="14">
        <v>0.19382022471910113</v>
      </c>
      <c r="D96" s="17">
        <v>287</v>
      </c>
      <c r="E96" s="14">
        <v>0.8061797752808989</v>
      </c>
      <c r="F96" s="17">
        <v>356</v>
      </c>
    </row>
    <row r="97" spans="1:6" ht="13.9" customHeight="1">
      <c r="A97" s="923" t="s">
        <v>118</v>
      </c>
      <c r="B97" s="17">
        <v>40</v>
      </c>
      <c r="C97" s="14">
        <v>0.20202020202020202</v>
      </c>
      <c r="D97" s="17">
        <v>158</v>
      </c>
      <c r="E97" s="14">
        <v>0.79797979797979801</v>
      </c>
      <c r="F97" s="17">
        <v>198</v>
      </c>
    </row>
    <row r="98" spans="1:6" ht="13.9" customHeight="1">
      <c r="A98" s="923" t="s">
        <v>119</v>
      </c>
      <c r="B98" s="17">
        <v>27</v>
      </c>
      <c r="C98" s="14">
        <v>0.25</v>
      </c>
      <c r="D98" s="17">
        <v>81</v>
      </c>
      <c r="E98" s="14">
        <v>0.75</v>
      </c>
      <c r="F98" s="17">
        <v>108</v>
      </c>
    </row>
    <row r="99" spans="1:6" ht="13.9" customHeight="1">
      <c r="A99" s="923" t="s">
        <v>120</v>
      </c>
      <c r="B99" s="17">
        <v>19</v>
      </c>
      <c r="C99" s="14">
        <v>0.21348314606741572</v>
      </c>
      <c r="D99" s="17">
        <v>70</v>
      </c>
      <c r="E99" s="14">
        <v>0.7865168539325843</v>
      </c>
      <c r="F99" s="17">
        <v>89</v>
      </c>
    </row>
    <row r="100" spans="1:6" ht="13.9" customHeight="1">
      <c r="A100" s="923" t="s">
        <v>121</v>
      </c>
      <c r="B100" s="17">
        <v>14</v>
      </c>
      <c r="C100" s="14">
        <v>0.20289855072463769</v>
      </c>
      <c r="D100" s="17">
        <v>55</v>
      </c>
      <c r="E100" s="14">
        <v>0.79710144927536231</v>
      </c>
      <c r="F100" s="17">
        <v>69</v>
      </c>
    </row>
    <row r="101" spans="1:6" ht="13.9" customHeight="1">
      <c r="A101" s="923" t="s">
        <v>122</v>
      </c>
      <c r="B101" s="17">
        <v>9</v>
      </c>
      <c r="C101" s="14">
        <v>0.23076923076923078</v>
      </c>
      <c r="D101" s="17">
        <v>30</v>
      </c>
      <c r="E101" s="14">
        <v>0.76923076923076927</v>
      </c>
      <c r="F101" s="17">
        <v>39</v>
      </c>
    </row>
    <row r="102" spans="1:6" ht="13.9" customHeight="1">
      <c r="A102" s="923" t="s">
        <v>123</v>
      </c>
      <c r="B102" s="17">
        <v>8</v>
      </c>
      <c r="C102" s="14">
        <v>0.1702127659574468</v>
      </c>
      <c r="D102" s="17">
        <v>39</v>
      </c>
      <c r="E102" s="14">
        <v>0.82978723404255317</v>
      </c>
      <c r="F102" s="17">
        <v>47</v>
      </c>
    </row>
    <row r="103" spans="1:6" ht="13.9" customHeight="1">
      <c r="A103" s="923" t="s">
        <v>124</v>
      </c>
      <c r="B103" s="17">
        <v>14</v>
      </c>
      <c r="C103" s="14">
        <v>0.13861386138613863</v>
      </c>
      <c r="D103" s="17">
        <v>87</v>
      </c>
      <c r="E103" s="14">
        <v>0.86138613861386137</v>
      </c>
      <c r="F103" s="17">
        <v>101</v>
      </c>
    </row>
    <row r="104" spans="1:6" ht="13.9" customHeight="1">
      <c r="A104" s="923" t="s">
        <v>17</v>
      </c>
      <c r="B104" s="17">
        <f>SUM(B4:B103)</f>
        <v>102105</v>
      </c>
      <c r="C104" s="14">
        <v>0.47188022543156699</v>
      </c>
      <c r="D104" s="17">
        <f>SUM(D4:D103)</f>
        <v>114267</v>
      </c>
      <c r="E104" s="14">
        <v>0.52811977456843295</v>
      </c>
      <c r="F104" s="17">
        <f>SUM(B104,D104)</f>
        <v>216372</v>
      </c>
    </row>
    <row r="105" spans="1:6">
      <c r="A105" s="20" t="s">
        <v>18</v>
      </c>
    </row>
  </sheetData>
  <customSheetViews>
    <customSheetView guid="{9CA68ABA-C7BA-4E64-96EE-1D97745C1F44}" topLeftCell="A74">
      <pageMargins left="0.78740157499999996" right="0.78740157499999996" top="0.984251969" bottom="0.984251969" header="0.4921259845" footer="0.4921259845"/>
      <pageSetup paperSize="9" orientation="portrait" r:id="rId1"/>
      <headerFooter alignWithMargins="0"/>
    </customSheetView>
  </customSheetViews>
  <mergeCells count="2">
    <mergeCell ref="B2:C2"/>
    <mergeCell ref="D2:E2"/>
  </mergeCells>
  <pageMargins left="0.78740157499999996" right="0.78740157499999996" top="0.984251969" bottom="0.984251969" header="0.4921259845" footer="0.4921259845"/>
  <pageSetup paperSize="9"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H1"/>
    </sheetView>
  </sheetViews>
  <sheetFormatPr baseColWidth="10" defaultColWidth="11.25" defaultRowHeight="12.75"/>
  <cols>
    <col min="1" max="1" width="11.25" style="183"/>
    <col min="2" max="2" width="15" style="183" customWidth="1"/>
    <col min="3" max="3" width="14.625" style="183" customWidth="1"/>
    <col min="4" max="4" width="12.75" style="183" customWidth="1"/>
    <col min="5" max="5" width="14.25" style="183" customWidth="1"/>
    <col min="6" max="6" width="14" style="183" customWidth="1"/>
    <col min="7" max="7" width="13.625" style="183" customWidth="1"/>
    <col min="8" max="8" width="12.25" style="183" customWidth="1"/>
    <col min="9" max="9" width="16.75" style="183" customWidth="1"/>
    <col min="10" max="16384" width="11.25" style="183"/>
  </cols>
  <sheetData>
    <row r="1" spans="1:10" ht="27.6" customHeight="1">
      <c r="A1" s="1043" t="s">
        <v>2331</v>
      </c>
      <c r="B1" s="1043"/>
      <c r="C1" s="1043"/>
      <c r="D1" s="1043"/>
      <c r="E1" s="1043"/>
      <c r="F1" s="1043"/>
      <c r="G1" s="1043"/>
      <c r="H1" s="1043"/>
      <c r="I1" s="204"/>
      <c r="J1" s="204"/>
    </row>
    <row r="2" spans="1:10">
      <c r="A2" s="198"/>
      <c r="B2" s="1037" t="s">
        <v>531</v>
      </c>
      <c r="C2" s="1037"/>
      <c r="D2" s="1037"/>
      <c r="E2" s="1037"/>
      <c r="F2" s="1037"/>
      <c r="G2" s="1037"/>
      <c r="H2" s="1037"/>
    </row>
    <row r="3" spans="1:10" ht="24" customHeight="1">
      <c r="A3" s="198"/>
      <c r="B3" s="198"/>
      <c r="C3" s="1037" t="s">
        <v>519</v>
      </c>
      <c r="D3" s="1037"/>
      <c r="E3" s="1037"/>
      <c r="F3" s="1037" t="s">
        <v>520</v>
      </c>
      <c r="G3" s="1037"/>
      <c r="H3" s="1037"/>
    </row>
    <row r="4" spans="1:10" ht="38.25">
      <c r="A4" s="198"/>
      <c r="B4" s="182" t="s">
        <v>518</v>
      </c>
      <c r="C4" s="182" t="s">
        <v>521</v>
      </c>
      <c r="D4" s="182" t="s">
        <v>532</v>
      </c>
      <c r="E4" s="182" t="s">
        <v>522</v>
      </c>
      <c r="F4" s="182" t="s">
        <v>521</v>
      </c>
      <c r="G4" s="182" t="s">
        <v>532</v>
      </c>
      <c r="H4" s="182" t="s">
        <v>522</v>
      </c>
    </row>
    <row r="5" spans="1:10">
      <c r="A5" s="198"/>
      <c r="B5" s="1038" t="s">
        <v>24</v>
      </c>
      <c r="C5" s="1038"/>
      <c r="D5" s="1038"/>
      <c r="E5" s="1038"/>
      <c r="F5" s="1038" t="s">
        <v>523</v>
      </c>
      <c r="G5" s="1038"/>
      <c r="H5" s="1038"/>
    </row>
    <row r="6" spans="1:10">
      <c r="A6" s="208">
        <v>2006</v>
      </c>
      <c r="B6" s="200">
        <v>5455</v>
      </c>
      <c r="C6" s="190">
        <v>96</v>
      </c>
      <c r="D6" s="200">
        <v>5174</v>
      </c>
      <c r="E6" s="200">
        <v>5270</v>
      </c>
      <c r="F6" s="197">
        <v>1.8</v>
      </c>
      <c r="G6" s="197">
        <v>94.8</v>
      </c>
      <c r="H6" s="197">
        <v>96.6</v>
      </c>
    </row>
    <row r="7" spans="1:10">
      <c r="A7" s="208">
        <v>2007</v>
      </c>
      <c r="B7" s="200">
        <v>5431</v>
      </c>
      <c r="C7" s="190">
        <v>65</v>
      </c>
      <c r="D7" s="200">
        <v>5175</v>
      </c>
      <c r="E7" s="200">
        <v>5240</v>
      </c>
      <c r="F7" s="197">
        <v>1.2</v>
      </c>
      <c r="G7" s="197">
        <v>95.3</v>
      </c>
      <c r="H7" s="197">
        <v>96.5</v>
      </c>
    </row>
    <row r="8" spans="1:10">
      <c r="A8" s="208">
        <v>2008</v>
      </c>
      <c r="B8" s="200">
        <v>5497</v>
      </c>
      <c r="C8" s="190">
        <v>72</v>
      </c>
      <c r="D8" s="200">
        <v>5176</v>
      </c>
      <c r="E8" s="200">
        <v>5248</v>
      </c>
      <c r="F8" s="197">
        <v>1.3</v>
      </c>
      <c r="G8" s="197">
        <v>94.2</v>
      </c>
      <c r="H8" s="197">
        <v>95.5</v>
      </c>
    </row>
    <row r="9" spans="1:10">
      <c r="A9" s="208">
        <v>2009</v>
      </c>
      <c r="B9" s="200">
        <v>5555</v>
      </c>
      <c r="C9" s="190">
        <v>114</v>
      </c>
      <c r="D9" s="200">
        <v>5305</v>
      </c>
      <c r="E9" s="200">
        <v>5419</v>
      </c>
      <c r="F9" s="197">
        <v>2.1</v>
      </c>
      <c r="G9" s="197">
        <v>95.5</v>
      </c>
      <c r="H9" s="197">
        <v>97.6</v>
      </c>
    </row>
    <row r="10" spans="1:10">
      <c r="A10" s="208">
        <v>2010</v>
      </c>
      <c r="B10" s="200">
        <v>5610</v>
      </c>
      <c r="C10" s="190">
        <v>81</v>
      </c>
      <c r="D10" s="200">
        <v>5233</v>
      </c>
      <c r="E10" s="200">
        <v>5314</v>
      </c>
      <c r="F10" s="197">
        <v>1.4</v>
      </c>
      <c r="G10" s="197">
        <v>93.3</v>
      </c>
      <c r="H10" s="197">
        <v>94.7</v>
      </c>
    </row>
    <row r="11" spans="1:10">
      <c r="A11" s="208">
        <v>2011</v>
      </c>
      <c r="B11" s="200">
        <v>5625</v>
      </c>
      <c r="C11" s="190">
        <v>53</v>
      </c>
      <c r="D11" s="200">
        <v>5433</v>
      </c>
      <c r="E11" s="200">
        <v>5486</v>
      </c>
      <c r="F11" s="197">
        <v>0.9</v>
      </c>
      <c r="G11" s="197">
        <v>96.6</v>
      </c>
      <c r="H11" s="197">
        <v>97.5</v>
      </c>
    </row>
    <row r="12" spans="1:10">
      <c r="A12" s="208">
        <v>2012</v>
      </c>
      <c r="B12" s="200">
        <v>5708</v>
      </c>
      <c r="C12" s="190">
        <v>63</v>
      </c>
      <c r="D12" s="200">
        <v>5393</v>
      </c>
      <c r="E12" s="200">
        <v>5456</v>
      </c>
      <c r="F12" s="197">
        <v>1.1000000000000001</v>
      </c>
      <c r="G12" s="197">
        <v>94.5</v>
      </c>
      <c r="H12" s="197">
        <v>95.6</v>
      </c>
    </row>
    <row r="13" spans="1:10" ht="27" customHeight="1">
      <c r="A13" s="1042" t="s">
        <v>533</v>
      </c>
      <c r="B13" s="1042"/>
      <c r="C13" s="1042"/>
      <c r="D13" s="1042"/>
      <c r="E13" s="1042"/>
      <c r="F13" s="1042"/>
      <c r="G13" s="1042"/>
      <c r="H13" s="1042"/>
    </row>
    <row r="14" spans="1:10">
      <c r="A14" s="177" t="s">
        <v>526</v>
      </c>
    </row>
    <row r="17" hidden="1"/>
    <row r="18" ht="28.15" customHeight="1"/>
    <row r="21" ht="40.15" customHeight="1"/>
  </sheetData>
  <customSheetViews>
    <customSheetView guid="{9CA68ABA-C7BA-4E64-96EE-1D97745C1F44}" hiddenRows="1">
      <selection activeCell="A13" sqref="A13:H13"/>
      <pageMargins left="0.7" right="0.7" top="0.78740157499999996" bottom="0.78740157499999996" header="0.3" footer="0.3"/>
    </customSheetView>
  </customSheetViews>
  <mergeCells count="7">
    <mergeCell ref="A13:H13"/>
    <mergeCell ref="A1:H1"/>
    <mergeCell ref="B2:H2"/>
    <mergeCell ref="C3:E3"/>
    <mergeCell ref="F3:H3"/>
    <mergeCell ref="B5:E5"/>
    <mergeCell ref="F5:H5"/>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17" sqref="F17"/>
    </sheetView>
  </sheetViews>
  <sheetFormatPr baseColWidth="10" defaultColWidth="11.25" defaultRowHeight="12.75"/>
  <cols>
    <col min="1" max="2" width="11.25" style="186"/>
    <col min="3" max="3" width="12.125" style="186" customWidth="1"/>
    <col min="4" max="4" width="11.25" style="186"/>
    <col min="5" max="5" width="12.5" style="186" customWidth="1"/>
    <col min="6" max="8" width="11.25" style="186"/>
    <col min="9" max="9" width="13.5" style="186" customWidth="1"/>
    <col min="10" max="16384" width="11.25" style="186"/>
  </cols>
  <sheetData>
    <row r="1" spans="1:10" ht="27.6" customHeight="1">
      <c r="A1" s="1043" t="s">
        <v>2332</v>
      </c>
      <c r="B1" s="1043"/>
      <c r="C1" s="1043"/>
      <c r="D1" s="1043"/>
      <c r="E1" s="1043"/>
      <c r="F1" s="1043"/>
      <c r="G1" s="1043"/>
      <c r="H1" s="1043"/>
      <c r="I1" s="1043"/>
      <c r="J1" s="1043"/>
    </row>
    <row r="2" spans="1:10">
      <c r="A2" s="198"/>
      <c r="B2" s="198"/>
      <c r="C2" s="1037" t="s">
        <v>531</v>
      </c>
      <c r="D2" s="1037"/>
      <c r="E2" s="1037"/>
      <c r="F2" s="1037"/>
      <c r="G2" s="1037"/>
      <c r="H2" s="1037"/>
      <c r="I2" s="1037"/>
      <c r="J2" s="1037"/>
    </row>
    <row r="3" spans="1:10">
      <c r="A3" s="198"/>
      <c r="B3" s="198"/>
      <c r="C3" s="1037" t="s">
        <v>519</v>
      </c>
      <c r="D3" s="1037"/>
      <c r="E3" s="1037"/>
      <c r="F3" s="1037"/>
      <c r="G3" s="1037" t="s">
        <v>520</v>
      </c>
      <c r="H3" s="1037"/>
      <c r="I3" s="1037"/>
      <c r="J3" s="1037"/>
    </row>
    <row r="4" spans="1:10" ht="51">
      <c r="A4" s="198"/>
      <c r="B4" s="182" t="s">
        <v>534</v>
      </c>
      <c r="C4" s="182" t="s">
        <v>564</v>
      </c>
      <c r="D4" s="182" t="s">
        <v>566</v>
      </c>
      <c r="E4" s="182" t="s">
        <v>565</v>
      </c>
      <c r="F4" s="182" t="s">
        <v>522</v>
      </c>
      <c r="G4" s="182" t="s">
        <v>564</v>
      </c>
      <c r="H4" s="182" t="s">
        <v>566</v>
      </c>
      <c r="I4" s="182" t="s">
        <v>565</v>
      </c>
      <c r="J4" s="182" t="s">
        <v>522</v>
      </c>
    </row>
    <row r="5" spans="1:10">
      <c r="A5" s="199"/>
      <c r="B5" s="1038" t="s">
        <v>24</v>
      </c>
      <c r="C5" s="1038"/>
      <c r="D5" s="1038"/>
      <c r="E5" s="1038"/>
      <c r="F5" s="1038"/>
      <c r="G5" s="1038" t="s">
        <v>523</v>
      </c>
      <c r="H5" s="1038"/>
      <c r="I5" s="1038"/>
      <c r="J5" s="1038"/>
    </row>
    <row r="6" spans="1:10">
      <c r="A6" s="208">
        <v>2006</v>
      </c>
      <c r="B6" s="200">
        <v>312528</v>
      </c>
      <c r="C6" s="206">
        <v>2587</v>
      </c>
      <c r="D6" s="200">
        <v>290554</v>
      </c>
      <c r="E6" s="200">
        <v>4022</v>
      </c>
      <c r="F6" s="206">
        <v>297163</v>
      </c>
      <c r="G6" s="207">
        <v>0.8</v>
      </c>
      <c r="H6" s="207">
        <v>93</v>
      </c>
      <c r="I6" s="207">
        <v>1.3</v>
      </c>
      <c r="J6" s="207">
        <v>95.1</v>
      </c>
    </row>
    <row r="7" spans="1:10">
      <c r="A7" s="208">
        <v>2007</v>
      </c>
      <c r="B7" s="200">
        <v>302519</v>
      </c>
      <c r="C7" s="206">
        <v>3031</v>
      </c>
      <c r="D7" s="200">
        <v>281415</v>
      </c>
      <c r="E7" s="200">
        <v>4161</v>
      </c>
      <c r="F7" s="206">
        <v>288607</v>
      </c>
      <c r="G7" s="207">
        <v>1</v>
      </c>
      <c r="H7" s="207">
        <v>93</v>
      </c>
      <c r="I7" s="207">
        <v>1.4</v>
      </c>
      <c r="J7" s="207">
        <v>95.4</v>
      </c>
    </row>
    <row r="8" spans="1:10">
      <c r="A8" s="208">
        <v>2008</v>
      </c>
      <c r="B8" s="200">
        <v>296977</v>
      </c>
      <c r="C8" s="206">
        <v>3498</v>
      </c>
      <c r="D8" s="200">
        <v>278005</v>
      </c>
      <c r="E8" s="200">
        <v>4231</v>
      </c>
      <c r="F8" s="206">
        <v>285734</v>
      </c>
      <c r="G8" s="207">
        <v>1.2</v>
      </c>
      <c r="H8" s="207">
        <v>93.6</v>
      </c>
      <c r="I8" s="207">
        <v>1.4</v>
      </c>
      <c r="J8" s="207">
        <v>96.2</v>
      </c>
    </row>
    <row r="9" spans="1:10">
      <c r="A9" s="208">
        <v>2009</v>
      </c>
      <c r="B9" s="200">
        <v>291353</v>
      </c>
      <c r="C9" s="206">
        <v>3596</v>
      </c>
      <c r="D9" s="200">
        <v>275426</v>
      </c>
      <c r="E9" s="200">
        <v>4322</v>
      </c>
      <c r="F9" s="206">
        <v>283344</v>
      </c>
      <c r="G9" s="207">
        <v>1.2</v>
      </c>
      <c r="H9" s="207">
        <v>94.5</v>
      </c>
      <c r="I9" s="207">
        <v>1.5</v>
      </c>
      <c r="J9" s="207">
        <v>97.3</v>
      </c>
    </row>
    <row r="10" spans="1:10">
      <c r="A10" s="208">
        <v>2010</v>
      </c>
      <c r="B10" s="200">
        <v>286249</v>
      </c>
      <c r="C10" s="206">
        <v>3654</v>
      </c>
      <c r="D10" s="200">
        <v>270192</v>
      </c>
      <c r="E10" s="200">
        <v>4345</v>
      </c>
      <c r="F10" s="206">
        <v>278191</v>
      </c>
      <c r="G10" s="207">
        <v>1.3</v>
      </c>
      <c r="H10" s="207">
        <v>94.4</v>
      </c>
      <c r="I10" s="207">
        <v>1.5</v>
      </c>
      <c r="J10" s="207">
        <v>97.2</v>
      </c>
    </row>
    <row r="11" spans="1:10">
      <c r="A11" s="208">
        <v>2011</v>
      </c>
      <c r="B11" s="200">
        <v>282759</v>
      </c>
      <c r="C11" s="206">
        <v>4301</v>
      </c>
      <c r="D11" s="200">
        <v>268458</v>
      </c>
      <c r="E11" s="200">
        <v>4229</v>
      </c>
      <c r="F11" s="206">
        <v>276988</v>
      </c>
      <c r="G11" s="207">
        <v>1.5</v>
      </c>
      <c r="H11" s="207">
        <v>94.9</v>
      </c>
      <c r="I11" s="207">
        <v>1.5</v>
      </c>
      <c r="J11" s="207">
        <v>98</v>
      </c>
    </row>
    <row r="12" spans="1:10">
      <c r="A12" s="208">
        <v>2012</v>
      </c>
      <c r="B12" s="200">
        <v>281538</v>
      </c>
      <c r="C12" s="206">
        <v>4470</v>
      </c>
      <c r="D12" s="200">
        <v>266268</v>
      </c>
      <c r="E12" s="200">
        <v>4214</v>
      </c>
      <c r="F12" s="206">
        <v>274952</v>
      </c>
      <c r="G12" s="207">
        <v>1.6</v>
      </c>
      <c r="H12" s="207">
        <v>94.6</v>
      </c>
      <c r="I12" s="207">
        <v>1.5</v>
      </c>
      <c r="J12" s="207">
        <v>97.7</v>
      </c>
    </row>
    <row r="13" spans="1:10">
      <c r="A13" s="188" t="s">
        <v>530</v>
      </c>
      <c r="B13" s="183"/>
      <c r="C13" s="183"/>
      <c r="D13" s="183"/>
      <c r="E13" s="183"/>
      <c r="F13" s="183"/>
      <c r="G13" s="183"/>
      <c r="H13" s="183"/>
      <c r="I13" s="183"/>
      <c r="J13" s="183"/>
    </row>
  </sheetData>
  <customSheetViews>
    <customSheetView guid="{9CA68ABA-C7BA-4E64-96EE-1D97745C1F44}">
      <selection activeCell="C17" sqref="C17"/>
      <pageMargins left="0.7" right="0.7" top="0.78740157499999996" bottom="0.78740157499999996" header="0.3" footer="0.3"/>
    </customSheetView>
  </customSheetViews>
  <mergeCells count="6">
    <mergeCell ref="A1:J1"/>
    <mergeCell ref="C2:J2"/>
    <mergeCell ref="C3:F3"/>
    <mergeCell ref="G3:J3"/>
    <mergeCell ref="B5:F5"/>
    <mergeCell ref="G5:J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baseColWidth="10" defaultColWidth="11.25" defaultRowHeight="12.75"/>
  <cols>
    <col min="1" max="16384" width="11.25" style="183"/>
  </cols>
  <sheetData>
    <row r="1" spans="1:10" ht="27.6" customHeight="1">
      <c r="A1" s="1032" t="s">
        <v>2358</v>
      </c>
      <c r="B1" s="1032"/>
      <c r="C1" s="1032"/>
      <c r="D1" s="1032"/>
      <c r="E1" s="1032"/>
      <c r="F1" s="1032"/>
      <c r="G1" s="1032"/>
      <c r="H1" s="1032"/>
      <c r="I1" s="1032"/>
      <c r="J1" s="204"/>
    </row>
    <row r="2" spans="1:10" ht="25.5" customHeight="1">
      <c r="A2" s="178"/>
      <c r="B2" s="1036" t="s">
        <v>535</v>
      </c>
      <c r="C2" s="1036"/>
      <c r="D2" s="1036"/>
      <c r="E2" s="1036"/>
      <c r="F2" s="1036" t="s">
        <v>536</v>
      </c>
      <c r="G2" s="1036"/>
      <c r="H2" s="1036"/>
      <c r="I2" s="1036"/>
    </row>
    <row r="3" spans="1:10">
      <c r="A3" s="178"/>
      <c r="B3" s="208">
        <v>3</v>
      </c>
      <c r="C3" s="208">
        <v>4</v>
      </c>
      <c r="D3" s="208">
        <v>5</v>
      </c>
      <c r="E3" s="208" t="s">
        <v>537</v>
      </c>
      <c r="F3" s="208">
        <v>3</v>
      </c>
      <c r="G3" s="208">
        <v>4</v>
      </c>
      <c r="H3" s="208">
        <v>5</v>
      </c>
      <c r="I3" s="208" t="s">
        <v>537</v>
      </c>
    </row>
    <row r="4" spans="1:10">
      <c r="A4" s="198"/>
      <c r="B4" s="1038" t="s">
        <v>24</v>
      </c>
      <c r="C4" s="1038"/>
      <c r="D4" s="1038"/>
      <c r="E4" s="1038"/>
      <c r="F4" s="1038" t="s">
        <v>523</v>
      </c>
      <c r="G4" s="1038"/>
      <c r="H4" s="1038"/>
      <c r="I4" s="1038"/>
    </row>
    <row r="5" spans="1:10">
      <c r="A5" s="208">
        <v>2006</v>
      </c>
      <c r="B5" s="200">
        <v>1715</v>
      </c>
      <c r="C5" s="200">
        <v>1724</v>
      </c>
      <c r="D5" s="200">
        <v>1735</v>
      </c>
      <c r="E5" s="200">
        <v>5174</v>
      </c>
      <c r="F5" s="207">
        <v>92.3</v>
      </c>
      <c r="G5" s="207">
        <v>98.9</v>
      </c>
      <c r="H5" s="207">
        <v>93.6</v>
      </c>
      <c r="I5" s="207">
        <v>94.8</v>
      </c>
    </row>
    <row r="6" spans="1:10">
      <c r="A6" s="208">
        <v>2008</v>
      </c>
      <c r="B6" s="200">
        <v>1754</v>
      </c>
      <c r="C6" s="200">
        <v>1775</v>
      </c>
      <c r="D6" s="200">
        <v>1647</v>
      </c>
      <c r="E6" s="200">
        <v>5176</v>
      </c>
      <c r="F6" s="207">
        <v>92.9</v>
      </c>
      <c r="G6" s="207">
        <v>97.4</v>
      </c>
      <c r="H6" s="207">
        <v>92.2</v>
      </c>
      <c r="I6" s="207">
        <v>94.2</v>
      </c>
    </row>
    <row r="7" spans="1:10">
      <c r="A7" s="208">
        <v>2010</v>
      </c>
      <c r="B7" s="200">
        <v>1688</v>
      </c>
      <c r="C7" s="200">
        <v>1765</v>
      </c>
      <c r="D7" s="200">
        <v>1780</v>
      </c>
      <c r="E7" s="200">
        <v>5233</v>
      </c>
      <c r="F7" s="207">
        <v>90.3</v>
      </c>
      <c r="G7" s="207">
        <v>94.6</v>
      </c>
      <c r="H7" s="207">
        <v>94.9</v>
      </c>
      <c r="I7" s="207">
        <v>93.3</v>
      </c>
    </row>
    <row r="8" spans="1:10">
      <c r="A8" s="208">
        <v>2011</v>
      </c>
      <c r="B8" s="200">
        <v>1840</v>
      </c>
      <c r="C8" s="200">
        <v>1822</v>
      </c>
      <c r="D8" s="200">
        <v>1771</v>
      </c>
      <c r="E8" s="200">
        <v>5433</v>
      </c>
      <c r="F8" s="207">
        <v>96</v>
      </c>
      <c r="G8" s="207">
        <v>98</v>
      </c>
      <c r="H8" s="207">
        <v>95.8</v>
      </c>
      <c r="I8" s="207">
        <v>96.6</v>
      </c>
    </row>
    <row r="9" spans="1:10">
      <c r="A9" s="208">
        <v>2012</v>
      </c>
      <c r="B9" s="200">
        <v>1796</v>
      </c>
      <c r="C9" s="200">
        <v>1879</v>
      </c>
      <c r="D9" s="200">
        <v>1718</v>
      </c>
      <c r="E9" s="200">
        <v>5393</v>
      </c>
      <c r="F9" s="207">
        <v>92.7</v>
      </c>
      <c r="G9" s="207">
        <v>98.2</v>
      </c>
      <c r="H9" s="207">
        <v>92.5</v>
      </c>
      <c r="I9" s="207">
        <v>94.5</v>
      </c>
    </row>
    <row r="10" spans="1:10">
      <c r="A10" s="177" t="s">
        <v>538</v>
      </c>
    </row>
    <row r="16" spans="1:10">
      <c r="A16" s="187"/>
      <c r="B16" s="1044"/>
      <c r="C16" s="1044"/>
      <c r="D16" s="1044"/>
      <c r="E16" s="1044"/>
    </row>
    <row r="17" spans="1:5">
      <c r="A17" s="187"/>
      <c r="B17" s="180"/>
      <c r="C17" s="180"/>
      <c r="D17" s="180"/>
      <c r="E17" s="180"/>
    </row>
    <row r="18" spans="1:5">
      <c r="A18" s="181"/>
      <c r="B18" s="181"/>
      <c r="C18" s="181"/>
      <c r="D18" s="181"/>
      <c r="E18" s="181"/>
    </row>
    <row r="19" spans="1:5">
      <c r="A19" s="181"/>
      <c r="B19" s="181"/>
      <c r="C19" s="181"/>
      <c r="D19" s="181"/>
      <c r="E19" s="181"/>
    </row>
    <row r="20" spans="1:5">
      <c r="A20" s="181"/>
      <c r="B20" s="181"/>
      <c r="C20" s="181"/>
      <c r="D20" s="181"/>
      <c r="E20" s="181"/>
    </row>
    <row r="21" spans="1:5">
      <c r="A21" s="181"/>
      <c r="B21" s="181"/>
      <c r="C21" s="181"/>
      <c r="D21" s="181"/>
      <c r="E21" s="181"/>
    </row>
    <row r="22" spans="1:5">
      <c r="A22" s="181"/>
      <c r="B22" s="181"/>
      <c r="C22" s="181"/>
      <c r="D22" s="181"/>
      <c r="E22" s="181"/>
    </row>
  </sheetData>
  <customSheetViews>
    <customSheetView guid="{9CA68ABA-C7BA-4E64-96EE-1D97745C1F44}">
      <selection sqref="A1:I2"/>
      <pageMargins left="0.7" right="0.7" top="0.78740157499999996" bottom="0.78740157499999996" header="0.3" footer="0.3"/>
    </customSheetView>
  </customSheetViews>
  <mergeCells count="6">
    <mergeCell ref="A1:I1"/>
    <mergeCell ref="B16:E16"/>
    <mergeCell ref="B2:E2"/>
    <mergeCell ref="F2:I2"/>
    <mergeCell ref="B4:E4"/>
    <mergeCell ref="F4:I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F14" sqref="F14"/>
    </sheetView>
  </sheetViews>
  <sheetFormatPr baseColWidth="10" defaultColWidth="11.25" defaultRowHeight="12.75"/>
  <cols>
    <col min="1" max="16384" width="11.25" style="183"/>
  </cols>
  <sheetData>
    <row r="1" spans="1:17" ht="27.6" customHeight="1">
      <c r="A1" s="1032" t="s">
        <v>2367</v>
      </c>
      <c r="B1" s="1032"/>
      <c r="C1" s="1032"/>
      <c r="D1" s="1032"/>
      <c r="E1" s="1032"/>
      <c r="F1" s="1032"/>
      <c r="G1" s="1032"/>
      <c r="H1" s="1032"/>
      <c r="I1" s="204"/>
      <c r="J1" s="204"/>
      <c r="M1"/>
      <c r="N1"/>
      <c r="O1"/>
      <c r="P1"/>
      <c r="Q1"/>
    </row>
    <row r="2" spans="1:17" ht="25.5" customHeight="1">
      <c r="A2" s="198"/>
      <c r="B2" s="1036" t="s">
        <v>539</v>
      </c>
      <c r="C2" s="1036"/>
      <c r="D2" s="1036"/>
      <c r="E2" s="1036"/>
      <c r="F2" s="1036" t="s">
        <v>540</v>
      </c>
      <c r="G2" s="1036"/>
      <c r="H2" s="1036"/>
      <c r="M2"/>
      <c r="N2"/>
      <c r="O2"/>
      <c r="P2"/>
      <c r="Q2"/>
    </row>
    <row r="3" spans="1:17" ht="14.25">
      <c r="A3" s="198"/>
      <c r="B3" s="1038" t="s">
        <v>24</v>
      </c>
      <c r="C3" s="1038"/>
      <c r="D3" s="1038"/>
      <c r="E3" s="1038"/>
      <c r="F3" s="1038" t="s">
        <v>541</v>
      </c>
      <c r="G3" s="1038"/>
      <c r="H3" s="1038"/>
      <c r="M3"/>
      <c r="N3"/>
      <c r="O3"/>
      <c r="P3"/>
      <c r="Q3"/>
    </row>
    <row r="4" spans="1:17" ht="14.25">
      <c r="A4" s="208">
        <v>2006</v>
      </c>
      <c r="B4" s="191">
        <v>386</v>
      </c>
      <c r="C4" s="191">
        <v>541</v>
      </c>
      <c r="D4" s="191">
        <v>179</v>
      </c>
      <c r="E4" s="196">
        <v>1106</v>
      </c>
      <c r="F4" s="197">
        <v>34.9</v>
      </c>
      <c r="G4" s="197">
        <v>48.9</v>
      </c>
      <c r="H4" s="209">
        <v>100</v>
      </c>
      <c r="M4"/>
      <c r="N4"/>
      <c r="O4"/>
      <c r="P4"/>
      <c r="Q4"/>
    </row>
    <row r="5" spans="1:17" ht="14.25">
      <c r="A5" s="208">
        <v>2007</v>
      </c>
      <c r="B5" s="191">
        <v>355</v>
      </c>
      <c r="C5" s="191">
        <v>581</v>
      </c>
      <c r="D5" s="191">
        <v>221</v>
      </c>
      <c r="E5" s="196">
        <v>1157</v>
      </c>
      <c r="F5" s="197">
        <v>30.7</v>
      </c>
      <c r="G5" s="197">
        <v>50.2</v>
      </c>
      <c r="H5" s="209">
        <v>100</v>
      </c>
      <c r="M5"/>
      <c r="N5"/>
      <c r="O5"/>
      <c r="P5"/>
      <c r="Q5"/>
    </row>
    <row r="6" spans="1:17" ht="14.25">
      <c r="A6" s="208">
        <v>2008</v>
      </c>
      <c r="B6" s="191">
        <v>406</v>
      </c>
      <c r="C6" s="191">
        <v>506</v>
      </c>
      <c r="D6" s="191">
        <v>249</v>
      </c>
      <c r="E6" s="196">
        <v>1161</v>
      </c>
      <c r="F6" s="197">
        <v>35</v>
      </c>
      <c r="G6" s="197">
        <v>43.6</v>
      </c>
      <c r="H6" s="209">
        <v>100</v>
      </c>
      <c r="M6"/>
      <c r="N6"/>
      <c r="O6"/>
      <c r="P6"/>
      <c r="Q6"/>
    </row>
    <row r="7" spans="1:17" ht="14.25">
      <c r="A7" s="208">
        <v>2009</v>
      </c>
      <c r="B7" s="191">
        <v>414</v>
      </c>
      <c r="C7" s="191">
        <v>596</v>
      </c>
      <c r="D7" s="191">
        <v>296</v>
      </c>
      <c r="E7" s="196">
        <v>1306</v>
      </c>
      <c r="F7" s="197">
        <v>31.7</v>
      </c>
      <c r="G7" s="197">
        <v>45.6</v>
      </c>
      <c r="H7" s="209">
        <v>100</v>
      </c>
      <c r="M7"/>
      <c r="N7"/>
      <c r="O7"/>
      <c r="P7"/>
      <c r="Q7"/>
    </row>
    <row r="8" spans="1:17" ht="14.25">
      <c r="A8" s="208">
        <v>2010</v>
      </c>
      <c r="B8" s="191">
        <v>374</v>
      </c>
      <c r="C8" s="191">
        <v>714</v>
      </c>
      <c r="D8" s="191">
        <v>342</v>
      </c>
      <c r="E8" s="196">
        <v>1430</v>
      </c>
      <c r="F8" s="197">
        <v>26.2</v>
      </c>
      <c r="G8" s="197">
        <v>49.9</v>
      </c>
      <c r="H8" s="209">
        <v>100</v>
      </c>
      <c r="M8"/>
      <c r="N8"/>
      <c r="O8"/>
      <c r="P8"/>
      <c r="Q8"/>
    </row>
    <row r="9" spans="1:17" ht="14.25">
      <c r="A9" s="208">
        <v>2011</v>
      </c>
      <c r="B9" s="191">
        <v>378</v>
      </c>
      <c r="C9" s="191">
        <v>843</v>
      </c>
      <c r="D9" s="191">
        <v>368</v>
      </c>
      <c r="E9" s="196">
        <v>1589</v>
      </c>
      <c r="F9" s="197">
        <v>23.8</v>
      </c>
      <c r="G9" s="197">
        <v>53.1</v>
      </c>
      <c r="H9" s="209">
        <v>100</v>
      </c>
      <c r="M9"/>
      <c r="N9"/>
      <c r="O9"/>
      <c r="P9"/>
      <c r="Q9"/>
    </row>
    <row r="10" spans="1:17" ht="14.25">
      <c r="A10" s="208">
        <v>2012</v>
      </c>
      <c r="B10" s="191">
        <v>357</v>
      </c>
      <c r="C10" s="191">
        <v>912</v>
      </c>
      <c r="D10" s="191">
        <v>579</v>
      </c>
      <c r="E10" s="196">
        <v>1848</v>
      </c>
      <c r="F10" s="197">
        <v>19.3</v>
      </c>
      <c r="G10" s="197">
        <v>49.4</v>
      </c>
      <c r="H10" s="209">
        <v>100</v>
      </c>
      <c r="M10"/>
      <c r="N10"/>
      <c r="O10"/>
      <c r="P10"/>
      <c r="Q10"/>
    </row>
    <row r="11" spans="1:17" ht="14.25">
      <c r="A11" s="188" t="s">
        <v>526</v>
      </c>
      <c r="B11" s="204"/>
      <c r="C11" s="204"/>
      <c r="D11" s="204"/>
      <c r="E11" s="204"/>
      <c r="F11" s="204"/>
      <c r="G11" s="204"/>
      <c r="H11" s="204"/>
      <c r="M11"/>
      <c r="N11"/>
      <c r="O11"/>
      <c r="P11"/>
      <c r="Q11"/>
    </row>
    <row r="12" spans="1:17" ht="14.25">
      <c r="M12"/>
      <c r="N12"/>
      <c r="O12"/>
      <c r="P12"/>
      <c r="Q12"/>
    </row>
    <row r="16" spans="1:17" ht="10.9" customHeight="1"/>
    <row r="29" spans="3:8" ht="14.25">
      <c r="C29"/>
      <c r="D29"/>
      <c r="E29"/>
      <c r="F29"/>
      <c r="G29"/>
      <c r="H29"/>
    </row>
    <row r="30" spans="3:8" ht="14.25">
      <c r="C30"/>
      <c r="D30"/>
      <c r="E30"/>
      <c r="F30"/>
      <c r="G30"/>
      <c r="H30"/>
    </row>
    <row r="31" spans="3:8" ht="14.25">
      <c r="C31"/>
      <c r="D31"/>
      <c r="E31"/>
      <c r="F31"/>
      <c r="G31"/>
      <c r="H31"/>
    </row>
    <row r="32" spans="3:8" ht="14.25">
      <c r="C32"/>
      <c r="D32"/>
      <c r="E32"/>
      <c r="F32"/>
      <c r="G32"/>
      <c r="H32"/>
    </row>
    <row r="33" spans="3:8" ht="14.25">
      <c r="C33"/>
      <c r="D33"/>
      <c r="E33"/>
      <c r="F33"/>
      <c r="G33"/>
      <c r="H33"/>
    </row>
    <row r="34" spans="3:8" ht="14.25">
      <c r="C34"/>
      <c r="D34"/>
      <c r="E34"/>
      <c r="F34"/>
      <c r="G34"/>
      <c r="H34"/>
    </row>
    <row r="35" spans="3:8" ht="14.25">
      <c r="C35"/>
      <c r="D35"/>
      <c r="E35"/>
      <c r="F35"/>
      <c r="G35"/>
      <c r="H35"/>
    </row>
    <row r="36" spans="3:8" ht="14.25">
      <c r="C36"/>
      <c r="D36"/>
      <c r="E36"/>
      <c r="F36"/>
      <c r="G36"/>
      <c r="H36"/>
    </row>
    <row r="37" spans="3:8" ht="14.25">
      <c r="C37"/>
      <c r="D37"/>
      <c r="E37"/>
      <c r="F37"/>
      <c r="G37"/>
      <c r="H37"/>
    </row>
    <row r="38" spans="3:8" ht="14.25">
      <c r="C38"/>
      <c r="D38"/>
      <c r="E38"/>
      <c r="F38"/>
      <c r="G38"/>
      <c r="H38"/>
    </row>
    <row r="39" spans="3:8" ht="14.25">
      <c r="C39"/>
      <c r="D39"/>
      <c r="E39"/>
      <c r="F39"/>
      <c r="G39"/>
      <c r="H39"/>
    </row>
    <row r="40" spans="3:8" ht="14.25">
      <c r="C40"/>
      <c r="D40"/>
      <c r="E40"/>
      <c r="F40"/>
      <c r="G40"/>
      <c r="H40"/>
    </row>
    <row r="41" spans="3:8" ht="14.25">
      <c r="C41"/>
      <c r="D41"/>
      <c r="E41"/>
      <c r="F41"/>
      <c r="G41"/>
      <c r="H41"/>
    </row>
    <row r="42" spans="3:8" ht="14.25">
      <c r="C42"/>
      <c r="D42"/>
      <c r="E42"/>
      <c r="F42"/>
      <c r="G42"/>
      <c r="H42"/>
    </row>
    <row r="43" spans="3:8" ht="14.25">
      <c r="C43"/>
      <c r="D43"/>
      <c r="E43"/>
      <c r="F43"/>
      <c r="G43"/>
      <c r="H43"/>
    </row>
    <row r="44" spans="3:8" ht="14.25">
      <c r="C44"/>
      <c r="D44"/>
      <c r="E44"/>
      <c r="F44"/>
      <c r="G44"/>
      <c r="H44"/>
    </row>
  </sheetData>
  <customSheetViews>
    <customSheetView guid="{9CA68ABA-C7BA-4E64-96EE-1D97745C1F44}">
      <selection sqref="A1:H2"/>
      <pageMargins left="0.7" right="0.7" top="0.78740157499999996" bottom="0.78740157499999996" header="0.3" footer="0.3"/>
      <pageSetup paperSize="9" orientation="portrait" r:id="rId1"/>
    </customSheetView>
  </customSheetViews>
  <mergeCells count="5">
    <mergeCell ref="B2:E2"/>
    <mergeCell ref="F2:H2"/>
    <mergeCell ref="B3:E3"/>
    <mergeCell ref="F3:H3"/>
    <mergeCell ref="A1:H1"/>
  </mergeCells>
  <pageMargins left="0.7" right="0.7" top="0.78740157499999996" bottom="0.78740157499999996" header="0.3" footer="0.3"/>
  <pageSetup paperSize="9"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2" sqref="A2"/>
    </sheetView>
  </sheetViews>
  <sheetFormatPr baseColWidth="10" defaultColWidth="11.25" defaultRowHeight="12.75"/>
  <cols>
    <col min="1" max="16384" width="11.25" style="186"/>
  </cols>
  <sheetData>
    <row r="1" spans="1:10" ht="27.6" customHeight="1">
      <c r="A1" s="1032" t="s">
        <v>2366</v>
      </c>
      <c r="B1" s="1032"/>
      <c r="C1" s="1032"/>
      <c r="D1" s="1032"/>
      <c r="E1" s="1032"/>
      <c r="F1" s="1032"/>
      <c r="G1" s="1032"/>
      <c r="H1" s="1032"/>
      <c r="I1" s="935"/>
      <c r="J1" s="935"/>
    </row>
    <row r="2" spans="1:10">
      <c r="A2" s="184"/>
      <c r="B2" s="1046"/>
      <c r="C2" s="1046"/>
      <c r="D2" s="1046"/>
      <c r="E2" s="1046"/>
      <c r="F2" s="1046"/>
      <c r="G2" s="1046"/>
      <c r="H2" s="1046"/>
    </row>
    <row r="3" spans="1:10">
      <c r="A3" s="184"/>
      <c r="B3" s="1047" t="s">
        <v>24</v>
      </c>
      <c r="C3" s="1047"/>
      <c r="D3" s="1047"/>
      <c r="E3" s="1047"/>
      <c r="F3" s="1047" t="s">
        <v>541</v>
      </c>
      <c r="G3" s="1047"/>
      <c r="H3" s="1047"/>
    </row>
    <row r="4" spans="1:10">
      <c r="A4" s="208">
        <v>2006</v>
      </c>
      <c r="B4" s="205">
        <v>6524</v>
      </c>
      <c r="C4" s="205">
        <v>9701</v>
      </c>
      <c r="D4" s="205">
        <v>4968</v>
      </c>
      <c r="E4" s="205">
        <v>21193</v>
      </c>
      <c r="F4" s="189">
        <v>30.8</v>
      </c>
      <c r="G4" s="189">
        <v>45.8</v>
      </c>
      <c r="H4" s="210">
        <v>100</v>
      </c>
    </row>
    <row r="5" spans="1:10">
      <c r="A5" s="208">
        <v>2007</v>
      </c>
      <c r="B5" s="205">
        <v>8460</v>
      </c>
      <c r="C5" s="205">
        <v>12309</v>
      </c>
      <c r="D5" s="205">
        <v>6209</v>
      </c>
      <c r="E5" s="205">
        <v>26978</v>
      </c>
      <c r="F5" s="189">
        <v>31.4</v>
      </c>
      <c r="G5" s="189">
        <v>45.6</v>
      </c>
      <c r="H5" s="210">
        <v>100</v>
      </c>
    </row>
    <row r="6" spans="1:10">
      <c r="A6" s="208">
        <v>2008</v>
      </c>
      <c r="B6" s="205">
        <v>10157</v>
      </c>
      <c r="C6" s="205">
        <v>14568</v>
      </c>
      <c r="D6" s="205">
        <v>7564</v>
      </c>
      <c r="E6" s="205">
        <v>32289</v>
      </c>
      <c r="F6" s="189">
        <v>31.5</v>
      </c>
      <c r="G6" s="189">
        <v>45.1</v>
      </c>
      <c r="H6" s="210">
        <v>100</v>
      </c>
    </row>
    <row r="7" spans="1:10">
      <c r="A7" s="208">
        <v>2009</v>
      </c>
      <c r="B7" s="205">
        <v>10414</v>
      </c>
      <c r="C7" s="205">
        <v>17704</v>
      </c>
      <c r="D7" s="205">
        <v>9420</v>
      </c>
      <c r="E7" s="205">
        <v>37538</v>
      </c>
      <c r="F7" s="189">
        <v>27.7</v>
      </c>
      <c r="G7" s="189">
        <v>47.2</v>
      </c>
      <c r="H7" s="210">
        <v>100</v>
      </c>
    </row>
    <row r="8" spans="1:10">
      <c r="A8" s="208">
        <v>2010</v>
      </c>
      <c r="B8" s="205">
        <v>10125</v>
      </c>
      <c r="C8" s="205">
        <v>21213</v>
      </c>
      <c r="D8" s="205">
        <v>12373</v>
      </c>
      <c r="E8" s="205">
        <v>43711</v>
      </c>
      <c r="F8" s="189">
        <v>23.2</v>
      </c>
      <c r="G8" s="189">
        <v>48.5</v>
      </c>
      <c r="H8" s="210">
        <v>100</v>
      </c>
    </row>
    <row r="9" spans="1:10">
      <c r="A9" s="208">
        <v>2011</v>
      </c>
      <c r="B9" s="205">
        <v>9986</v>
      </c>
      <c r="C9" s="205">
        <v>24570</v>
      </c>
      <c r="D9" s="205">
        <v>14836</v>
      </c>
      <c r="E9" s="205">
        <v>49392</v>
      </c>
      <c r="F9" s="189">
        <v>20.2</v>
      </c>
      <c r="G9" s="189">
        <v>49.7</v>
      </c>
      <c r="H9" s="210">
        <v>100</v>
      </c>
    </row>
    <row r="10" spans="1:10">
      <c r="A10" s="208">
        <v>2012</v>
      </c>
      <c r="B10" s="205">
        <v>12095</v>
      </c>
      <c r="C10" s="205">
        <v>25336</v>
      </c>
      <c r="D10" s="205">
        <v>16841</v>
      </c>
      <c r="E10" s="205">
        <v>54272</v>
      </c>
      <c r="F10" s="189">
        <v>22.3</v>
      </c>
      <c r="G10" s="189">
        <v>46.7</v>
      </c>
      <c r="H10" s="210">
        <v>100</v>
      </c>
    </row>
    <row r="11" spans="1:10">
      <c r="A11" s="1045" t="s">
        <v>530</v>
      </c>
      <c r="B11" s="1045"/>
      <c r="C11" s="1045"/>
      <c r="D11" s="1045"/>
      <c r="E11" s="1045"/>
      <c r="F11" s="1045"/>
      <c r="G11" s="1045"/>
      <c r="H11" s="1045"/>
    </row>
    <row r="12" spans="1:10">
      <c r="A12" s="1045"/>
      <c r="B12" s="1045"/>
      <c r="C12" s="1045"/>
      <c r="D12" s="1045"/>
      <c r="E12" s="1045"/>
      <c r="F12" s="1045"/>
      <c r="G12" s="1045"/>
      <c r="H12" s="1045"/>
    </row>
  </sheetData>
  <customSheetViews>
    <customSheetView guid="{9CA68ABA-C7BA-4E64-96EE-1D97745C1F44}">
      <selection sqref="A1:H2"/>
      <pageMargins left="0.7" right="0.7" top="0.78740157499999996" bottom="0.78740157499999996" header="0.3" footer="0.3"/>
    </customSheetView>
  </customSheetViews>
  <mergeCells count="6">
    <mergeCell ref="A1:H1"/>
    <mergeCell ref="A11:H12"/>
    <mergeCell ref="B2:E2"/>
    <mergeCell ref="F2:H2"/>
    <mergeCell ref="B3:E3"/>
    <mergeCell ref="F3:H3"/>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C16" sqref="C16"/>
    </sheetView>
  </sheetViews>
  <sheetFormatPr baseColWidth="10" defaultColWidth="11.25" defaultRowHeight="12.75"/>
  <cols>
    <col min="1" max="5" width="11.25" style="183"/>
    <col min="6" max="6" width="10.375" style="183" customWidth="1"/>
    <col min="7" max="16384" width="11.25" style="183"/>
  </cols>
  <sheetData>
    <row r="1" spans="1:10" ht="27.6" customHeight="1">
      <c r="A1" s="1032" t="s">
        <v>546</v>
      </c>
      <c r="B1" s="1032"/>
      <c r="C1" s="1032"/>
      <c r="D1" s="1032"/>
      <c r="E1" s="1032"/>
      <c r="F1" s="1032"/>
      <c r="G1" s="1032"/>
      <c r="H1" s="1032"/>
      <c r="I1" s="1032"/>
      <c r="J1" s="204"/>
    </row>
    <row r="2" spans="1:10" ht="25.5" customHeight="1">
      <c r="A2" s="198"/>
      <c r="B2" s="1036" t="s">
        <v>547</v>
      </c>
      <c r="C2" s="1036"/>
      <c r="D2" s="1036"/>
      <c r="E2" s="1036"/>
      <c r="F2" s="1036" t="s">
        <v>548</v>
      </c>
      <c r="G2" s="1036"/>
      <c r="H2" s="1036"/>
      <c r="I2" s="1036"/>
    </row>
    <row r="3" spans="1:10" ht="25.5">
      <c r="A3" s="198"/>
      <c r="B3" s="178" t="s">
        <v>542</v>
      </c>
      <c r="C3" s="178" t="s">
        <v>543</v>
      </c>
      <c r="D3" s="178" t="s">
        <v>544</v>
      </c>
      <c r="E3" s="178" t="s">
        <v>545</v>
      </c>
      <c r="F3" s="178" t="s">
        <v>542</v>
      </c>
      <c r="G3" s="178" t="s">
        <v>543</v>
      </c>
      <c r="H3" s="178" t="s">
        <v>544</v>
      </c>
      <c r="I3" s="178" t="s">
        <v>545</v>
      </c>
    </row>
    <row r="4" spans="1:10">
      <c r="A4" s="198"/>
      <c r="B4" s="1038" t="s">
        <v>24</v>
      </c>
      <c r="C4" s="1038"/>
      <c r="D4" s="1038"/>
      <c r="E4" s="1038"/>
      <c r="F4" s="1038" t="s">
        <v>541</v>
      </c>
      <c r="G4" s="1038"/>
      <c r="H4" s="1038"/>
      <c r="I4" s="1038"/>
    </row>
    <row r="5" spans="1:10">
      <c r="A5" s="208">
        <v>2006</v>
      </c>
      <c r="B5" s="191">
        <v>464</v>
      </c>
      <c r="C5" s="196">
        <v>3599</v>
      </c>
      <c r="D5" s="196">
        <v>1111</v>
      </c>
      <c r="E5" s="196">
        <v>5174</v>
      </c>
      <c r="F5" s="197">
        <v>9</v>
      </c>
      <c r="G5" s="197">
        <v>69.599999999999994</v>
      </c>
      <c r="H5" s="197">
        <v>21.5</v>
      </c>
      <c r="I5" s="209">
        <v>100</v>
      </c>
    </row>
    <row r="6" spans="1:10">
      <c r="A6" s="208">
        <v>2007</v>
      </c>
      <c r="B6" s="191">
        <v>439</v>
      </c>
      <c r="C6" s="196">
        <v>3556</v>
      </c>
      <c r="D6" s="196">
        <v>1180</v>
      </c>
      <c r="E6" s="196">
        <v>5175</v>
      </c>
      <c r="F6" s="197">
        <v>8.5</v>
      </c>
      <c r="G6" s="197">
        <v>68.7</v>
      </c>
      <c r="H6" s="197">
        <v>22.8</v>
      </c>
      <c r="I6" s="209">
        <v>100</v>
      </c>
    </row>
    <row r="7" spans="1:10">
      <c r="A7" s="208">
        <v>2008</v>
      </c>
      <c r="B7" s="191">
        <v>613</v>
      </c>
      <c r="C7" s="196">
        <v>3332</v>
      </c>
      <c r="D7" s="196">
        <v>1231</v>
      </c>
      <c r="E7" s="196">
        <v>5176</v>
      </c>
      <c r="F7" s="197">
        <v>11.8</v>
      </c>
      <c r="G7" s="197">
        <v>64.400000000000006</v>
      </c>
      <c r="H7" s="197">
        <v>23.8</v>
      </c>
      <c r="I7" s="209">
        <v>100</v>
      </c>
    </row>
    <row r="8" spans="1:10">
      <c r="A8" s="208">
        <v>2009</v>
      </c>
      <c r="B8" s="191">
        <v>454</v>
      </c>
      <c r="C8" s="196">
        <v>3580</v>
      </c>
      <c r="D8" s="196">
        <v>1271</v>
      </c>
      <c r="E8" s="196">
        <v>5305</v>
      </c>
      <c r="F8" s="197">
        <v>8.6</v>
      </c>
      <c r="G8" s="197">
        <v>67.5</v>
      </c>
      <c r="H8" s="197">
        <v>24</v>
      </c>
      <c r="I8" s="209">
        <v>100</v>
      </c>
    </row>
    <row r="9" spans="1:10">
      <c r="A9" s="208">
        <v>2010</v>
      </c>
      <c r="B9" s="191">
        <v>192</v>
      </c>
      <c r="C9" s="196">
        <v>3623</v>
      </c>
      <c r="D9" s="196">
        <v>1418</v>
      </c>
      <c r="E9" s="196">
        <v>5233</v>
      </c>
      <c r="F9" s="197">
        <v>3.7</v>
      </c>
      <c r="G9" s="197">
        <v>69.2</v>
      </c>
      <c r="H9" s="197">
        <v>27.1</v>
      </c>
      <c r="I9" s="209">
        <v>100</v>
      </c>
    </row>
    <row r="10" spans="1:10">
      <c r="A10" s="208">
        <v>2011</v>
      </c>
      <c r="B10" s="191">
        <v>300</v>
      </c>
      <c r="C10" s="196">
        <v>3647</v>
      </c>
      <c r="D10" s="196">
        <v>1486</v>
      </c>
      <c r="E10" s="196">
        <v>5433</v>
      </c>
      <c r="F10" s="197">
        <v>5.5</v>
      </c>
      <c r="G10" s="197">
        <v>67.099999999999994</v>
      </c>
      <c r="H10" s="197">
        <v>27.4</v>
      </c>
      <c r="I10" s="209">
        <v>100</v>
      </c>
    </row>
    <row r="11" spans="1:10">
      <c r="A11" s="208">
        <v>2012</v>
      </c>
      <c r="B11" s="191">
        <v>75</v>
      </c>
      <c r="C11" s="196">
        <v>3720</v>
      </c>
      <c r="D11" s="196">
        <v>1598</v>
      </c>
      <c r="E11" s="196">
        <v>5393</v>
      </c>
      <c r="F11" s="197">
        <v>1.4</v>
      </c>
      <c r="G11" s="197">
        <v>69</v>
      </c>
      <c r="H11" s="197">
        <v>29.6</v>
      </c>
      <c r="I11" s="209">
        <v>100</v>
      </c>
    </row>
    <row r="12" spans="1:10">
      <c r="A12" s="188" t="s">
        <v>526</v>
      </c>
      <c r="B12" s="204"/>
      <c r="C12" s="204"/>
      <c r="D12" s="204"/>
      <c r="E12" s="204"/>
      <c r="F12" s="204"/>
      <c r="G12" s="204"/>
      <c r="H12" s="204"/>
      <c r="I12" s="204"/>
    </row>
    <row r="17" ht="15" customHeight="1"/>
    <row r="18" ht="13.9" customHeight="1"/>
  </sheetData>
  <customSheetViews>
    <customSheetView guid="{9CA68ABA-C7BA-4E64-96EE-1D97745C1F44}">
      <selection sqref="A1:I2"/>
      <pageMargins left="0.7" right="0.7" top="0.78740157499999996" bottom="0.78740157499999996" header="0.3" footer="0.3"/>
    </customSheetView>
  </customSheetViews>
  <mergeCells count="5">
    <mergeCell ref="B2:E2"/>
    <mergeCell ref="F2:I2"/>
    <mergeCell ref="B4:E4"/>
    <mergeCell ref="F4:I4"/>
    <mergeCell ref="A1:I1"/>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2" sqref="A2"/>
    </sheetView>
  </sheetViews>
  <sheetFormatPr baseColWidth="10" defaultColWidth="11.25" defaultRowHeight="12.75"/>
  <cols>
    <col min="1" max="16384" width="11.25" style="186"/>
  </cols>
  <sheetData>
    <row r="1" spans="1:10" ht="27.6" customHeight="1">
      <c r="A1" s="1032" t="s">
        <v>2333</v>
      </c>
      <c r="B1" s="1032"/>
      <c r="C1" s="1032"/>
      <c r="D1" s="1032"/>
      <c r="E1" s="1032"/>
      <c r="F1" s="1032"/>
      <c r="G1" s="1032"/>
      <c r="H1" s="1032"/>
      <c r="I1" s="1032"/>
      <c r="J1" s="935"/>
    </row>
    <row r="2" spans="1:10" ht="25.5">
      <c r="A2" s="198"/>
      <c r="B2" s="178" t="s">
        <v>542</v>
      </c>
      <c r="C2" s="178" t="s">
        <v>543</v>
      </c>
      <c r="D2" s="178" t="s">
        <v>544</v>
      </c>
      <c r="E2" s="178" t="s">
        <v>545</v>
      </c>
      <c r="F2" s="178" t="s">
        <v>542</v>
      </c>
      <c r="G2" s="178" t="s">
        <v>543</v>
      </c>
      <c r="H2" s="178" t="s">
        <v>544</v>
      </c>
      <c r="I2" s="178" t="s">
        <v>545</v>
      </c>
    </row>
    <row r="3" spans="1:10">
      <c r="A3" s="198"/>
      <c r="B3" s="1038" t="s">
        <v>24</v>
      </c>
      <c r="C3" s="1038"/>
      <c r="D3" s="1038"/>
      <c r="E3" s="1038"/>
      <c r="F3" s="1038" t="s">
        <v>541</v>
      </c>
      <c r="G3" s="1038"/>
      <c r="H3" s="1038"/>
      <c r="I3" s="1038"/>
    </row>
    <row r="4" spans="1:10">
      <c r="A4" s="208">
        <v>2006</v>
      </c>
      <c r="B4" s="196">
        <v>36748</v>
      </c>
      <c r="C4" s="196">
        <v>232403</v>
      </c>
      <c r="D4" s="196">
        <v>21403</v>
      </c>
      <c r="E4" s="196">
        <v>290554</v>
      </c>
      <c r="F4" s="197">
        <v>12.6</v>
      </c>
      <c r="G4" s="197">
        <v>80</v>
      </c>
      <c r="H4" s="197">
        <v>7.4</v>
      </c>
      <c r="I4" s="209">
        <v>100</v>
      </c>
    </row>
    <row r="5" spans="1:10">
      <c r="A5" s="208">
        <v>2007</v>
      </c>
      <c r="B5" s="196">
        <v>33493</v>
      </c>
      <c r="C5" s="196">
        <v>224036</v>
      </c>
      <c r="D5" s="196">
        <v>23886</v>
      </c>
      <c r="E5" s="196">
        <v>281415</v>
      </c>
      <c r="F5" s="197">
        <v>11.9</v>
      </c>
      <c r="G5" s="197">
        <v>79.599999999999994</v>
      </c>
      <c r="H5" s="197">
        <v>8.5</v>
      </c>
      <c r="I5" s="209">
        <v>100</v>
      </c>
    </row>
    <row r="6" spans="1:10">
      <c r="A6" s="208">
        <v>2008</v>
      </c>
      <c r="B6" s="196">
        <v>32217</v>
      </c>
      <c r="C6" s="196">
        <v>218534</v>
      </c>
      <c r="D6" s="196">
        <v>27254</v>
      </c>
      <c r="E6" s="196">
        <v>278005</v>
      </c>
      <c r="F6" s="197">
        <v>11.6</v>
      </c>
      <c r="G6" s="197">
        <v>78.599999999999994</v>
      </c>
      <c r="H6" s="197">
        <v>9.8000000000000007</v>
      </c>
      <c r="I6" s="209">
        <v>100</v>
      </c>
    </row>
    <row r="7" spans="1:10">
      <c r="A7" s="208">
        <v>2009</v>
      </c>
      <c r="B7" s="196">
        <v>19002</v>
      </c>
      <c r="C7" s="196">
        <v>223198</v>
      </c>
      <c r="D7" s="196">
        <v>33325</v>
      </c>
      <c r="E7" s="196">
        <v>275525</v>
      </c>
      <c r="F7" s="197">
        <v>6.9</v>
      </c>
      <c r="G7" s="197">
        <v>81</v>
      </c>
      <c r="H7" s="197">
        <v>12.1</v>
      </c>
      <c r="I7" s="209">
        <v>100</v>
      </c>
    </row>
    <row r="8" spans="1:10">
      <c r="A8" s="208">
        <v>2010</v>
      </c>
      <c r="B8" s="196">
        <v>13195</v>
      </c>
      <c r="C8" s="196">
        <v>220053</v>
      </c>
      <c r="D8" s="196">
        <v>36944</v>
      </c>
      <c r="E8" s="196">
        <v>270192</v>
      </c>
      <c r="F8" s="197">
        <v>4.9000000000000004</v>
      </c>
      <c r="G8" s="197">
        <v>81.400000000000006</v>
      </c>
      <c r="H8" s="197">
        <v>13.7</v>
      </c>
      <c r="I8" s="209">
        <v>100</v>
      </c>
    </row>
    <row r="9" spans="1:10">
      <c r="A9" s="208">
        <v>2011</v>
      </c>
      <c r="B9" s="196">
        <v>11138</v>
      </c>
      <c r="C9" s="196">
        <v>215640</v>
      </c>
      <c r="D9" s="196">
        <v>41680</v>
      </c>
      <c r="E9" s="196">
        <v>268458</v>
      </c>
      <c r="F9" s="197">
        <v>4.0999999999999996</v>
      </c>
      <c r="G9" s="197">
        <v>80.3</v>
      </c>
      <c r="H9" s="197">
        <v>15.5</v>
      </c>
      <c r="I9" s="209">
        <v>100</v>
      </c>
    </row>
    <row r="10" spans="1:10">
      <c r="A10" s="208">
        <v>2012</v>
      </c>
      <c r="B10" s="196">
        <v>5805</v>
      </c>
      <c r="C10" s="196">
        <v>210749</v>
      </c>
      <c r="D10" s="196">
        <v>49714</v>
      </c>
      <c r="E10" s="196">
        <v>266268</v>
      </c>
      <c r="F10" s="197">
        <v>2.2000000000000002</v>
      </c>
      <c r="G10" s="197">
        <v>79.099999999999994</v>
      </c>
      <c r="H10" s="197">
        <v>18.7</v>
      </c>
      <c r="I10" s="209">
        <v>100</v>
      </c>
    </row>
    <row r="11" spans="1:10">
      <c r="A11" s="1048" t="s">
        <v>530</v>
      </c>
      <c r="B11" s="1048"/>
      <c r="C11" s="1048"/>
      <c r="D11" s="1048"/>
      <c r="E11" s="1048"/>
      <c r="F11" s="1048"/>
      <c r="G11" s="1048"/>
      <c r="H11" s="1048"/>
      <c r="I11" s="1048"/>
    </row>
    <row r="12" spans="1:10">
      <c r="A12" s="1045"/>
      <c r="B12" s="1045"/>
      <c r="C12" s="1045"/>
      <c r="D12" s="1045"/>
      <c r="E12" s="1045"/>
      <c r="F12" s="1045"/>
      <c r="G12" s="1045"/>
      <c r="H12" s="1045"/>
      <c r="I12" s="1045"/>
    </row>
  </sheetData>
  <customSheetViews>
    <customSheetView guid="{9CA68ABA-C7BA-4E64-96EE-1D97745C1F44}">
      <selection sqref="A1:I2"/>
      <pageMargins left="0.7" right="0.7" top="0.78740157499999996" bottom="0.78740157499999996" header="0.3" footer="0.3"/>
    </customSheetView>
  </customSheetViews>
  <mergeCells count="4">
    <mergeCell ref="B3:E3"/>
    <mergeCell ref="F3:I3"/>
    <mergeCell ref="A11:I12"/>
    <mergeCell ref="A1:I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A2" sqref="A2"/>
    </sheetView>
  </sheetViews>
  <sheetFormatPr baseColWidth="10" defaultColWidth="11.25" defaultRowHeight="12.75"/>
  <cols>
    <col min="1" max="2" width="11.25" style="183"/>
    <col min="3" max="3" width="17.75" style="183" customWidth="1"/>
    <col min="4" max="5" width="12.25" style="183" customWidth="1"/>
    <col min="6" max="6" width="17.625" style="183" bestFit="1" customWidth="1"/>
    <col min="7" max="7" width="13.5" style="183" customWidth="1"/>
    <col min="8" max="16384" width="11.25" style="183"/>
  </cols>
  <sheetData>
    <row r="1" spans="1:10" ht="27.6" customHeight="1">
      <c r="A1" s="1043" t="s">
        <v>2368</v>
      </c>
      <c r="B1" s="1043"/>
      <c r="C1" s="1043"/>
      <c r="D1" s="1043"/>
      <c r="E1" s="1043"/>
      <c r="F1" s="1043"/>
      <c r="G1" s="1043"/>
      <c r="H1" s="204"/>
      <c r="I1" s="204"/>
      <c r="J1" s="204"/>
    </row>
    <row r="2" spans="1:10" ht="13.9" customHeight="1">
      <c r="A2" s="184"/>
      <c r="B2" s="1046" t="s">
        <v>549</v>
      </c>
      <c r="C2" s="1046"/>
      <c r="D2" s="1046"/>
      <c r="E2" s="1046" t="s">
        <v>550</v>
      </c>
      <c r="F2" s="1046"/>
      <c r="G2" s="1046"/>
    </row>
    <row r="3" spans="1:10" ht="28.15" customHeight="1">
      <c r="A3" s="184"/>
      <c r="B3" s="195" t="s">
        <v>545</v>
      </c>
      <c r="C3" s="195" t="s">
        <v>551</v>
      </c>
      <c r="D3" s="195" t="s">
        <v>552</v>
      </c>
      <c r="E3" s="195" t="s">
        <v>545</v>
      </c>
      <c r="F3" s="195" t="s">
        <v>551</v>
      </c>
      <c r="G3" s="195" t="s">
        <v>552</v>
      </c>
    </row>
    <row r="4" spans="1:10">
      <c r="A4" s="1049" t="s">
        <v>553</v>
      </c>
      <c r="B4" s="1049"/>
      <c r="C4" s="1049"/>
      <c r="D4" s="1049"/>
      <c r="E4" s="1049"/>
      <c r="F4" s="1049"/>
      <c r="G4" s="1049"/>
    </row>
    <row r="5" spans="1:10">
      <c r="A5" s="208">
        <v>2006</v>
      </c>
      <c r="B5" s="200">
        <v>1106</v>
      </c>
      <c r="C5" s="190">
        <v>100</v>
      </c>
      <c r="D5" s="207">
        <v>9</v>
      </c>
      <c r="E5" s="200">
        <v>21193</v>
      </c>
      <c r="F5" s="200">
        <v>3114</v>
      </c>
      <c r="G5" s="207">
        <v>14.7</v>
      </c>
    </row>
    <row r="6" spans="1:10">
      <c r="A6" s="208">
        <v>2007</v>
      </c>
      <c r="B6" s="200">
        <v>1157</v>
      </c>
      <c r="C6" s="190">
        <v>125</v>
      </c>
      <c r="D6" s="207">
        <v>10.8</v>
      </c>
      <c r="E6" s="200">
        <v>26978</v>
      </c>
      <c r="F6" s="200">
        <v>3742</v>
      </c>
      <c r="G6" s="207">
        <v>13.9</v>
      </c>
    </row>
    <row r="7" spans="1:10">
      <c r="A7" s="208">
        <v>2008</v>
      </c>
      <c r="B7" s="200">
        <v>1161</v>
      </c>
      <c r="C7" s="190">
        <v>119</v>
      </c>
      <c r="D7" s="207">
        <v>10.199999999999999</v>
      </c>
      <c r="E7" s="200">
        <v>32289</v>
      </c>
      <c r="F7" s="200">
        <v>4422</v>
      </c>
      <c r="G7" s="207">
        <v>13.7</v>
      </c>
    </row>
    <row r="8" spans="1:10">
      <c r="A8" s="208">
        <v>2009</v>
      </c>
      <c r="B8" s="200">
        <v>1306</v>
      </c>
      <c r="C8" s="190">
        <v>144</v>
      </c>
      <c r="D8" s="207">
        <v>11</v>
      </c>
      <c r="E8" s="200">
        <v>37538</v>
      </c>
      <c r="F8" s="200">
        <v>5013</v>
      </c>
      <c r="G8" s="207">
        <v>13.4</v>
      </c>
    </row>
    <row r="9" spans="1:10">
      <c r="A9" s="208">
        <v>2010</v>
      </c>
      <c r="B9" s="200">
        <v>1430</v>
      </c>
      <c r="C9" s="190">
        <v>176</v>
      </c>
      <c r="D9" s="207">
        <v>12.3</v>
      </c>
      <c r="E9" s="200">
        <v>43711</v>
      </c>
      <c r="F9" s="200">
        <v>5562</v>
      </c>
      <c r="G9" s="207">
        <v>12.7</v>
      </c>
    </row>
    <row r="10" spans="1:10">
      <c r="A10" s="208">
        <v>2011</v>
      </c>
      <c r="B10" s="200">
        <v>1589</v>
      </c>
      <c r="C10" s="190">
        <v>218</v>
      </c>
      <c r="D10" s="207">
        <v>13.7</v>
      </c>
      <c r="E10" s="200">
        <v>49392</v>
      </c>
      <c r="F10" s="200">
        <v>6388</v>
      </c>
      <c r="G10" s="207">
        <v>12.9</v>
      </c>
    </row>
    <row r="11" spans="1:10">
      <c r="A11" s="208">
        <v>2012</v>
      </c>
      <c r="B11" s="200">
        <v>1848</v>
      </c>
      <c r="C11" s="190">
        <v>253</v>
      </c>
      <c r="D11" s="207">
        <v>13.7</v>
      </c>
      <c r="E11" s="200">
        <v>54272</v>
      </c>
      <c r="F11" s="200">
        <v>7101</v>
      </c>
      <c r="G11" s="207">
        <v>13.1</v>
      </c>
    </row>
    <row r="12" spans="1:10">
      <c r="A12" s="1049" t="s">
        <v>554</v>
      </c>
      <c r="B12" s="1049"/>
      <c r="C12" s="1049"/>
      <c r="D12" s="1049"/>
      <c r="E12" s="1049"/>
      <c r="F12" s="1049"/>
      <c r="G12" s="1049"/>
    </row>
    <row r="13" spans="1:10">
      <c r="A13" s="208">
        <v>2006</v>
      </c>
      <c r="B13" s="200">
        <v>5174</v>
      </c>
      <c r="C13" s="200">
        <v>1070</v>
      </c>
      <c r="D13" s="207">
        <v>20.7</v>
      </c>
      <c r="E13" s="200">
        <v>290554</v>
      </c>
      <c r="F13" s="200">
        <v>55159</v>
      </c>
      <c r="G13" s="207">
        <v>19</v>
      </c>
    </row>
    <row r="14" spans="1:10">
      <c r="A14" s="208">
        <v>2007</v>
      </c>
      <c r="B14" s="200">
        <v>5175</v>
      </c>
      <c r="C14" s="200">
        <v>1068</v>
      </c>
      <c r="D14" s="207">
        <v>20.6</v>
      </c>
      <c r="E14" s="200">
        <v>281415</v>
      </c>
      <c r="F14" s="200">
        <v>52420</v>
      </c>
      <c r="G14" s="207">
        <v>18.600000000000001</v>
      </c>
    </row>
    <row r="15" spans="1:10">
      <c r="A15" s="208">
        <v>2008</v>
      </c>
      <c r="B15" s="200">
        <v>5176</v>
      </c>
      <c r="C15" s="200">
        <v>1077</v>
      </c>
      <c r="D15" s="207">
        <v>20.8</v>
      </c>
      <c r="E15" s="200">
        <v>278005</v>
      </c>
      <c r="F15" s="200">
        <v>53234</v>
      </c>
      <c r="G15" s="207">
        <v>19.100000000000001</v>
      </c>
    </row>
    <row r="16" spans="1:10">
      <c r="A16" s="208">
        <v>2009</v>
      </c>
      <c r="B16" s="200">
        <v>5305</v>
      </c>
      <c r="C16" s="200">
        <v>1220</v>
      </c>
      <c r="D16" s="207">
        <v>23</v>
      </c>
      <c r="E16" s="200">
        <v>275525</v>
      </c>
      <c r="F16" s="200">
        <v>54354</v>
      </c>
      <c r="G16" s="207">
        <v>19.7</v>
      </c>
    </row>
    <row r="17" spans="1:7">
      <c r="A17" s="208">
        <v>2010</v>
      </c>
      <c r="B17" s="200">
        <v>5233</v>
      </c>
      <c r="C17" s="200">
        <v>1331</v>
      </c>
      <c r="D17" s="207">
        <v>25.4</v>
      </c>
      <c r="E17" s="200">
        <v>270192</v>
      </c>
      <c r="F17" s="200">
        <v>55016</v>
      </c>
      <c r="G17" s="207">
        <v>20.399999999999999</v>
      </c>
    </row>
    <row r="18" spans="1:7">
      <c r="A18" s="208">
        <v>2011</v>
      </c>
      <c r="B18" s="200">
        <v>5433</v>
      </c>
      <c r="C18" s="200">
        <v>1381</v>
      </c>
      <c r="D18" s="207">
        <v>25.4</v>
      </c>
      <c r="E18" s="200">
        <v>268458</v>
      </c>
      <c r="F18" s="200">
        <v>56024</v>
      </c>
      <c r="G18" s="207">
        <v>20.9</v>
      </c>
    </row>
    <row r="19" spans="1:7">
      <c r="A19" s="208">
        <v>2012</v>
      </c>
      <c r="B19" s="200">
        <v>5393</v>
      </c>
      <c r="C19" s="200">
        <v>1435</v>
      </c>
      <c r="D19" s="207">
        <v>26.6</v>
      </c>
      <c r="E19" s="200">
        <v>266268</v>
      </c>
      <c r="F19" s="200">
        <v>56534</v>
      </c>
      <c r="G19" s="207">
        <v>21.2</v>
      </c>
    </row>
    <row r="20" spans="1:7">
      <c r="A20" s="1048" t="s">
        <v>555</v>
      </c>
      <c r="B20" s="1048"/>
      <c r="C20" s="1048"/>
      <c r="D20" s="1048"/>
      <c r="E20" s="1048"/>
      <c r="F20" s="1048"/>
      <c r="G20" s="1048"/>
    </row>
    <row r="21" spans="1:7">
      <c r="A21" s="1048"/>
      <c r="B21" s="1048"/>
      <c r="C21" s="1048"/>
      <c r="D21" s="1048"/>
      <c r="E21" s="1048"/>
      <c r="F21" s="1048"/>
      <c r="G21" s="1048"/>
    </row>
  </sheetData>
  <customSheetViews>
    <customSheetView guid="{9CA68ABA-C7BA-4E64-96EE-1D97745C1F44}">
      <selection sqref="A1:G2"/>
      <pageMargins left="0.7" right="0.7" top="0.78740157499999996" bottom="0.78740157499999996" header="0.3" footer="0.3"/>
    </customSheetView>
  </customSheetViews>
  <mergeCells count="6">
    <mergeCell ref="A1:G1"/>
    <mergeCell ref="A20:G21"/>
    <mergeCell ref="B2:D2"/>
    <mergeCell ref="E2:G2"/>
    <mergeCell ref="A4:G4"/>
    <mergeCell ref="A12:G12"/>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D24" sqref="D24"/>
    </sheetView>
  </sheetViews>
  <sheetFormatPr baseColWidth="10" defaultColWidth="11.25" defaultRowHeight="12.75"/>
  <cols>
    <col min="1" max="2" width="11.25" style="183"/>
    <col min="3" max="3" width="13.75" style="183" customWidth="1"/>
    <col min="4" max="5" width="11.25" style="183"/>
    <col min="6" max="6" width="13.25" style="183" customWidth="1"/>
    <col min="7" max="16384" width="11.25" style="183"/>
  </cols>
  <sheetData>
    <row r="1" spans="1:10" ht="27.6" customHeight="1">
      <c r="A1" s="1032" t="s">
        <v>556</v>
      </c>
      <c r="B1" s="1032"/>
      <c r="C1" s="1032"/>
      <c r="D1" s="1032"/>
      <c r="E1" s="1032"/>
      <c r="F1" s="1032"/>
      <c r="G1" s="1032"/>
      <c r="H1" s="204"/>
      <c r="I1" s="204"/>
      <c r="J1" s="204"/>
    </row>
    <row r="2" spans="1:10" ht="16.899999999999999" customHeight="1">
      <c r="A2" s="1053"/>
      <c r="B2" s="214" t="s">
        <v>557</v>
      </c>
      <c r="C2" s="1036" t="s">
        <v>558</v>
      </c>
      <c r="D2" s="1054" t="s">
        <v>545</v>
      </c>
      <c r="E2" s="215" t="s">
        <v>557</v>
      </c>
      <c r="F2" s="1036" t="s">
        <v>558</v>
      </c>
      <c r="G2" s="1054" t="s">
        <v>545</v>
      </c>
    </row>
    <row r="3" spans="1:10">
      <c r="A3" s="1053"/>
      <c r="B3" s="214" t="s">
        <v>559</v>
      </c>
      <c r="C3" s="1036"/>
      <c r="D3" s="1054"/>
      <c r="E3" s="215" t="s">
        <v>559</v>
      </c>
      <c r="F3" s="1036"/>
      <c r="G3" s="1054"/>
    </row>
    <row r="4" spans="1:10">
      <c r="A4" s="198"/>
      <c r="B4" s="1050" t="s">
        <v>24</v>
      </c>
      <c r="C4" s="1050"/>
      <c r="D4" s="1050"/>
      <c r="E4" s="1051" t="s">
        <v>523</v>
      </c>
      <c r="F4" s="1051"/>
      <c r="G4" s="1051"/>
    </row>
    <row r="5" spans="1:10">
      <c r="A5" s="1033" t="s">
        <v>549</v>
      </c>
      <c r="B5" s="1033"/>
      <c r="C5" s="1033"/>
      <c r="D5" s="1033"/>
      <c r="E5" s="1033"/>
      <c r="F5" s="1033"/>
      <c r="G5" s="1033"/>
    </row>
    <row r="6" spans="1:10">
      <c r="A6" s="208">
        <v>2006</v>
      </c>
      <c r="B6" s="196">
        <v>1198</v>
      </c>
      <c r="C6" s="196">
        <v>5082</v>
      </c>
      <c r="D6" s="196">
        <v>6280</v>
      </c>
      <c r="E6" s="197">
        <v>19.100000000000001</v>
      </c>
      <c r="F6" s="197">
        <v>80.900000000000006</v>
      </c>
      <c r="G6" s="212">
        <v>100</v>
      </c>
    </row>
    <row r="7" spans="1:10">
      <c r="A7" s="208">
        <v>2007</v>
      </c>
      <c r="B7" s="196">
        <v>1211</v>
      </c>
      <c r="C7" s="196">
        <v>5121</v>
      </c>
      <c r="D7" s="196">
        <v>6332</v>
      </c>
      <c r="E7" s="197">
        <v>19.100000000000001</v>
      </c>
      <c r="F7" s="197">
        <v>80.900000000000006</v>
      </c>
      <c r="G7" s="212">
        <v>100</v>
      </c>
    </row>
    <row r="8" spans="1:10">
      <c r="A8" s="208">
        <v>2008</v>
      </c>
      <c r="B8" s="196">
        <v>1191</v>
      </c>
      <c r="C8" s="196">
        <v>5146</v>
      </c>
      <c r="D8" s="196">
        <v>6337</v>
      </c>
      <c r="E8" s="197">
        <v>18.8</v>
      </c>
      <c r="F8" s="197">
        <v>81.2</v>
      </c>
      <c r="G8" s="212">
        <v>100</v>
      </c>
    </row>
    <row r="9" spans="1:10">
      <c r="A9" s="208">
        <v>2009</v>
      </c>
      <c r="B9" s="196">
        <v>1231</v>
      </c>
      <c r="C9" s="196">
        <v>5380</v>
      </c>
      <c r="D9" s="196">
        <v>6611</v>
      </c>
      <c r="E9" s="197">
        <v>18.600000000000001</v>
      </c>
      <c r="F9" s="197">
        <v>81.400000000000006</v>
      </c>
      <c r="G9" s="212">
        <v>100</v>
      </c>
    </row>
    <row r="10" spans="1:10">
      <c r="A10" s="208">
        <v>2010</v>
      </c>
      <c r="B10" s="196">
        <v>1183</v>
      </c>
      <c r="C10" s="196">
        <v>5480</v>
      </c>
      <c r="D10" s="196">
        <v>6663</v>
      </c>
      <c r="E10" s="197">
        <v>17.8</v>
      </c>
      <c r="F10" s="197">
        <v>82.2</v>
      </c>
      <c r="G10" s="212">
        <v>100</v>
      </c>
    </row>
    <row r="11" spans="1:10">
      <c r="A11" s="208">
        <v>2011</v>
      </c>
      <c r="B11" s="196">
        <v>1171</v>
      </c>
      <c r="C11" s="196">
        <v>5851</v>
      </c>
      <c r="D11" s="196">
        <v>7022</v>
      </c>
      <c r="E11" s="197">
        <v>16.7</v>
      </c>
      <c r="F11" s="197">
        <v>83.3</v>
      </c>
      <c r="G11" s="212">
        <v>100</v>
      </c>
    </row>
    <row r="12" spans="1:10">
      <c r="A12" s="208">
        <v>2012</v>
      </c>
      <c r="B12" s="196">
        <v>1159</v>
      </c>
      <c r="C12" s="196">
        <v>6082</v>
      </c>
      <c r="D12" s="196">
        <v>7241</v>
      </c>
      <c r="E12" s="197">
        <v>16</v>
      </c>
      <c r="F12" s="197">
        <v>84</v>
      </c>
      <c r="G12" s="212">
        <v>100</v>
      </c>
    </row>
    <row r="13" spans="1:10">
      <c r="A13" s="1052" t="s">
        <v>550</v>
      </c>
      <c r="B13" s="1052"/>
      <c r="C13" s="1052"/>
      <c r="D13" s="1052"/>
      <c r="E13" s="1052"/>
      <c r="F13" s="1052"/>
      <c r="G13" s="1052"/>
    </row>
    <row r="14" spans="1:10">
      <c r="A14" s="208">
        <v>2006</v>
      </c>
      <c r="B14" s="196">
        <v>132909</v>
      </c>
      <c r="C14" s="196">
        <v>178838</v>
      </c>
      <c r="D14" s="196">
        <v>311747</v>
      </c>
      <c r="E14" s="197">
        <v>42.6</v>
      </c>
      <c r="F14" s="197">
        <v>57.4</v>
      </c>
      <c r="G14" s="212">
        <v>100</v>
      </c>
    </row>
    <row r="15" spans="1:10">
      <c r="A15" s="208">
        <v>2007</v>
      </c>
      <c r="B15" s="196">
        <v>131574</v>
      </c>
      <c r="C15" s="196">
        <v>176819</v>
      </c>
      <c r="D15" s="196">
        <v>308393</v>
      </c>
      <c r="E15" s="197">
        <v>42.7</v>
      </c>
      <c r="F15" s="197">
        <v>57.3</v>
      </c>
      <c r="G15" s="212">
        <v>100</v>
      </c>
    </row>
    <row r="16" spans="1:10">
      <c r="A16" s="208">
        <v>2008</v>
      </c>
      <c r="B16" s="196">
        <v>130379</v>
      </c>
      <c r="C16" s="196">
        <v>179915</v>
      </c>
      <c r="D16" s="196">
        <v>310294</v>
      </c>
      <c r="E16" s="197">
        <v>42</v>
      </c>
      <c r="F16" s="197">
        <v>58</v>
      </c>
      <c r="G16" s="212">
        <v>100</v>
      </c>
    </row>
    <row r="17" spans="1:7">
      <c r="A17" s="208">
        <v>2009</v>
      </c>
      <c r="B17" s="196">
        <v>130991</v>
      </c>
      <c r="C17" s="196">
        <v>182072</v>
      </c>
      <c r="D17" s="196">
        <v>313063</v>
      </c>
      <c r="E17" s="197">
        <v>41.8</v>
      </c>
      <c r="F17" s="197">
        <v>58.2</v>
      </c>
      <c r="G17" s="212">
        <v>100</v>
      </c>
    </row>
    <row r="18" spans="1:7">
      <c r="A18" s="208">
        <v>2010</v>
      </c>
      <c r="B18" s="196">
        <v>130290</v>
      </c>
      <c r="C18" s="196">
        <v>183613</v>
      </c>
      <c r="D18" s="196">
        <v>313903</v>
      </c>
      <c r="E18" s="197">
        <v>41.5</v>
      </c>
      <c r="F18" s="197">
        <v>58.5</v>
      </c>
      <c r="G18" s="212">
        <v>100</v>
      </c>
    </row>
    <row r="19" spans="1:7">
      <c r="A19" s="208">
        <v>2011</v>
      </c>
      <c r="B19" s="196">
        <v>131355</v>
      </c>
      <c r="C19" s="196">
        <v>186495</v>
      </c>
      <c r="D19" s="196">
        <v>317850</v>
      </c>
      <c r="E19" s="197">
        <v>41.3</v>
      </c>
      <c r="F19" s="197">
        <v>58.7</v>
      </c>
      <c r="G19" s="212">
        <v>100</v>
      </c>
    </row>
    <row r="20" spans="1:7">
      <c r="A20" s="208">
        <v>2012</v>
      </c>
      <c r="B20" s="196">
        <v>133514</v>
      </c>
      <c r="C20" s="196">
        <v>187026</v>
      </c>
      <c r="D20" s="196">
        <v>320540</v>
      </c>
      <c r="E20" s="197">
        <v>41.7</v>
      </c>
      <c r="F20" s="197">
        <v>58.3</v>
      </c>
      <c r="G20" s="212">
        <v>100</v>
      </c>
    </row>
    <row r="21" spans="1:7">
      <c r="A21" s="1048" t="s">
        <v>555</v>
      </c>
      <c r="B21" s="1048"/>
      <c r="C21" s="1048"/>
      <c r="D21" s="1048"/>
      <c r="E21" s="1048"/>
      <c r="F21" s="1048"/>
      <c r="G21" s="1048"/>
    </row>
    <row r="22" spans="1:7">
      <c r="A22" s="1045"/>
      <c r="B22" s="1045"/>
      <c r="C22" s="1045"/>
      <c r="D22" s="1045"/>
      <c r="E22" s="1045"/>
      <c r="F22" s="1045"/>
      <c r="G22" s="1045"/>
    </row>
  </sheetData>
  <customSheetViews>
    <customSheetView guid="{9CA68ABA-C7BA-4E64-96EE-1D97745C1F44}">
      <selection activeCell="C26" sqref="C26"/>
      <pageMargins left="0.7" right="0.7" top="0.78740157499999996" bottom="0.78740157499999996" header="0.3" footer="0.3"/>
    </customSheetView>
  </customSheetViews>
  <mergeCells count="11">
    <mergeCell ref="A21:G22"/>
    <mergeCell ref="A1:G1"/>
    <mergeCell ref="B4:D4"/>
    <mergeCell ref="E4:G4"/>
    <mergeCell ref="A5:G5"/>
    <mergeCell ref="A13:G13"/>
    <mergeCell ref="A2:A3"/>
    <mergeCell ref="C2:C3"/>
    <mergeCell ref="D2:D3"/>
    <mergeCell ref="F2:F3"/>
    <mergeCell ref="G2:G3"/>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sqref="A1:G1"/>
    </sheetView>
  </sheetViews>
  <sheetFormatPr baseColWidth="10" defaultColWidth="11.25" defaultRowHeight="12.75"/>
  <cols>
    <col min="1" max="1" width="18" style="183" customWidth="1"/>
    <col min="2" max="2" width="18.25" style="183" customWidth="1"/>
    <col min="3" max="3" width="16.875" style="183" customWidth="1"/>
    <col min="4" max="4" width="11.25" style="183"/>
    <col min="5" max="5" width="15.25" style="183" customWidth="1"/>
    <col min="6" max="6" width="16.375" style="183" customWidth="1"/>
    <col min="7" max="16384" width="11.25" style="183"/>
  </cols>
  <sheetData>
    <row r="1" spans="1:10" ht="27.6" customHeight="1">
      <c r="A1" s="1032" t="s">
        <v>567</v>
      </c>
      <c r="B1" s="1032"/>
      <c r="C1" s="1032"/>
      <c r="D1" s="1032"/>
      <c r="E1" s="1032"/>
      <c r="F1" s="1032"/>
      <c r="G1" s="1032"/>
      <c r="H1" s="204"/>
      <c r="I1" s="204"/>
      <c r="J1" s="204"/>
    </row>
    <row r="2" spans="1:10" ht="31.9" customHeight="1">
      <c r="A2" s="185"/>
      <c r="B2" s="178" t="s">
        <v>560</v>
      </c>
      <c r="C2" s="178" t="s">
        <v>561</v>
      </c>
      <c r="D2" s="178" t="s">
        <v>545</v>
      </c>
      <c r="E2" s="178" t="s">
        <v>560</v>
      </c>
      <c r="F2" s="178" t="s">
        <v>561</v>
      </c>
      <c r="G2" s="178" t="s">
        <v>545</v>
      </c>
    </row>
    <row r="3" spans="1:10">
      <c r="A3" s="184"/>
      <c r="B3" s="1056" t="s">
        <v>24</v>
      </c>
      <c r="C3" s="1056"/>
      <c r="D3" s="1056"/>
      <c r="E3" s="1056" t="s">
        <v>541</v>
      </c>
      <c r="F3" s="1056"/>
      <c r="G3" s="1056"/>
    </row>
    <row r="4" spans="1:10">
      <c r="A4" s="1049" t="s">
        <v>549</v>
      </c>
      <c r="B4" s="1049"/>
      <c r="C4" s="1049"/>
      <c r="D4" s="1049"/>
      <c r="E4" s="1049"/>
      <c r="F4" s="1049"/>
      <c r="G4" s="1049"/>
    </row>
    <row r="5" spans="1:10">
      <c r="A5" s="208">
        <v>2006</v>
      </c>
      <c r="B5" s="190">
        <v>937</v>
      </c>
      <c r="C5" s="190">
        <v>295</v>
      </c>
      <c r="D5" s="200">
        <v>1232</v>
      </c>
      <c r="E5" s="207">
        <v>76.099999999999994</v>
      </c>
      <c r="F5" s="207">
        <v>23.9</v>
      </c>
      <c r="G5" s="213">
        <v>100</v>
      </c>
    </row>
    <row r="6" spans="1:10">
      <c r="A6" s="208">
        <v>2007</v>
      </c>
      <c r="B6" s="190">
        <v>964</v>
      </c>
      <c r="C6" s="190">
        <v>277</v>
      </c>
      <c r="D6" s="200">
        <v>1241</v>
      </c>
      <c r="E6" s="207">
        <v>77.7</v>
      </c>
      <c r="F6" s="207">
        <v>22.3</v>
      </c>
      <c r="G6" s="213">
        <v>100</v>
      </c>
    </row>
    <row r="7" spans="1:10">
      <c r="A7" s="208">
        <v>2008</v>
      </c>
      <c r="B7" s="190">
        <v>968</v>
      </c>
      <c r="C7" s="190">
        <v>282</v>
      </c>
      <c r="D7" s="200">
        <v>1250</v>
      </c>
      <c r="E7" s="207">
        <v>77.400000000000006</v>
      </c>
      <c r="F7" s="207">
        <v>22.6</v>
      </c>
      <c r="G7" s="213">
        <v>100</v>
      </c>
    </row>
    <row r="8" spans="1:10">
      <c r="A8" s="208">
        <v>2009</v>
      </c>
      <c r="B8" s="200">
        <v>1027</v>
      </c>
      <c r="C8" s="190">
        <v>294</v>
      </c>
      <c r="D8" s="200">
        <v>1321</v>
      </c>
      <c r="E8" s="207">
        <v>77.7</v>
      </c>
      <c r="F8" s="207">
        <v>22.3</v>
      </c>
      <c r="G8" s="213">
        <v>100</v>
      </c>
    </row>
    <row r="9" spans="1:10">
      <c r="A9" s="208">
        <v>2010</v>
      </c>
      <c r="B9" s="200">
        <v>1115</v>
      </c>
      <c r="C9" s="190">
        <v>331</v>
      </c>
      <c r="D9" s="200">
        <v>1446</v>
      </c>
      <c r="E9" s="207">
        <v>77.099999999999994</v>
      </c>
      <c r="F9" s="207">
        <v>22.9</v>
      </c>
      <c r="G9" s="213">
        <v>100</v>
      </c>
    </row>
    <row r="10" spans="1:10">
      <c r="A10" s="208">
        <v>2011</v>
      </c>
      <c r="B10" s="200">
        <v>1195</v>
      </c>
      <c r="C10" s="190">
        <v>397</v>
      </c>
      <c r="D10" s="200">
        <v>1592</v>
      </c>
      <c r="E10" s="207">
        <v>75.099999999999994</v>
      </c>
      <c r="F10" s="207">
        <v>24.9</v>
      </c>
      <c r="G10" s="213">
        <v>100</v>
      </c>
    </row>
    <row r="11" spans="1:10">
      <c r="A11" s="208">
        <v>2012</v>
      </c>
      <c r="B11" s="200">
        <v>1346</v>
      </c>
      <c r="C11" s="190">
        <v>409</v>
      </c>
      <c r="D11" s="200">
        <v>1755</v>
      </c>
      <c r="E11" s="207">
        <v>76.7</v>
      </c>
      <c r="F11" s="207">
        <v>23.3</v>
      </c>
      <c r="G11" s="213">
        <v>100</v>
      </c>
    </row>
    <row r="12" spans="1:10" ht="25.15" customHeight="1">
      <c r="A12" s="179" t="s">
        <v>524</v>
      </c>
      <c r="B12" s="190">
        <v>409</v>
      </c>
      <c r="C12" s="190">
        <v>114</v>
      </c>
      <c r="D12" s="190">
        <v>523</v>
      </c>
      <c r="E12" s="207">
        <v>0.6</v>
      </c>
      <c r="F12" s="207">
        <v>-0.6</v>
      </c>
      <c r="G12" s="207">
        <v>0</v>
      </c>
    </row>
    <row r="13" spans="1:10">
      <c r="A13" s="176" t="s">
        <v>562</v>
      </c>
      <c r="B13" s="190">
        <v>43.6</v>
      </c>
      <c r="C13" s="190">
        <v>38.6</v>
      </c>
      <c r="D13" s="190">
        <v>42.5</v>
      </c>
      <c r="E13" s="190" t="s">
        <v>563</v>
      </c>
      <c r="F13" s="190" t="s">
        <v>563</v>
      </c>
      <c r="G13" s="190" t="s">
        <v>563</v>
      </c>
    </row>
    <row r="14" spans="1:10">
      <c r="A14" s="1049" t="s">
        <v>550</v>
      </c>
      <c r="B14" s="1049"/>
      <c r="C14" s="1049"/>
      <c r="D14" s="1049"/>
      <c r="E14" s="1049"/>
      <c r="F14" s="1049"/>
      <c r="G14" s="1049"/>
    </row>
    <row r="15" spans="1:10">
      <c r="A15" s="208">
        <v>2006</v>
      </c>
      <c r="B15" s="200">
        <v>35272</v>
      </c>
      <c r="C15" s="200">
        <v>11083</v>
      </c>
      <c r="D15" s="200">
        <v>46355</v>
      </c>
      <c r="E15" s="207">
        <v>76.099999999999994</v>
      </c>
      <c r="F15" s="207">
        <v>23.9</v>
      </c>
      <c r="G15" s="213">
        <v>100</v>
      </c>
    </row>
    <row r="16" spans="1:10">
      <c r="A16" s="208">
        <v>2007</v>
      </c>
      <c r="B16" s="200">
        <v>35971</v>
      </c>
      <c r="C16" s="200">
        <v>11082</v>
      </c>
      <c r="D16" s="200">
        <v>47053</v>
      </c>
      <c r="E16" s="207">
        <v>76.400000000000006</v>
      </c>
      <c r="F16" s="207">
        <v>23.6</v>
      </c>
      <c r="G16" s="213">
        <v>100</v>
      </c>
    </row>
    <row r="17" spans="1:7">
      <c r="A17" s="208">
        <v>2008</v>
      </c>
      <c r="B17" s="200">
        <v>37411</v>
      </c>
      <c r="C17" s="200">
        <v>11499</v>
      </c>
      <c r="D17" s="200">
        <v>48910</v>
      </c>
      <c r="E17" s="207">
        <v>76.5</v>
      </c>
      <c r="F17" s="207">
        <v>23.5</v>
      </c>
      <c r="G17" s="213">
        <v>100</v>
      </c>
    </row>
    <row r="18" spans="1:7">
      <c r="A18" s="208">
        <v>2009</v>
      </c>
      <c r="B18" s="200">
        <v>40022</v>
      </c>
      <c r="C18" s="200">
        <v>11978</v>
      </c>
      <c r="D18" s="200">
        <v>52000</v>
      </c>
      <c r="E18" s="207">
        <v>77</v>
      </c>
      <c r="F18" s="207">
        <v>23</v>
      </c>
      <c r="G18" s="213">
        <v>100</v>
      </c>
    </row>
    <row r="19" spans="1:7">
      <c r="A19" s="208">
        <v>2010</v>
      </c>
      <c r="B19" s="200">
        <v>42646</v>
      </c>
      <c r="C19" s="200">
        <v>12774</v>
      </c>
      <c r="D19" s="200">
        <v>55420</v>
      </c>
      <c r="E19" s="207">
        <v>77</v>
      </c>
      <c r="F19" s="207">
        <v>23</v>
      </c>
      <c r="G19" s="213">
        <v>100</v>
      </c>
    </row>
    <row r="20" spans="1:7">
      <c r="A20" s="208">
        <v>2011</v>
      </c>
      <c r="B20" s="200">
        <v>42807</v>
      </c>
      <c r="C20" s="200">
        <v>13386</v>
      </c>
      <c r="D20" s="200">
        <v>56193</v>
      </c>
      <c r="E20" s="207">
        <v>76.2</v>
      </c>
      <c r="F20" s="207">
        <v>23.8</v>
      </c>
      <c r="G20" s="213">
        <v>100</v>
      </c>
    </row>
    <row r="21" spans="1:7">
      <c r="A21" s="208">
        <v>2012</v>
      </c>
      <c r="B21" s="200">
        <v>48326</v>
      </c>
      <c r="C21" s="200">
        <v>14107</v>
      </c>
      <c r="D21" s="200">
        <v>62433</v>
      </c>
      <c r="E21" s="207">
        <v>77.400000000000006</v>
      </c>
      <c r="F21" s="207">
        <v>22.6</v>
      </c>
      <c r="G21" s="213">
        <v>100</v>
      </c>
    </row>
    <row r="22" spans="1:7" ht="25.5">
      <c r="A22" s="179" t="s">
        <v>524</v>
      </c>
      <c r="B22" s="200">
        <v>13054</v>
      </c>
      <c r="C22" s="200">
        <v>3024</v>
      </c>
      <c r="D22" s="200">
        <v>16078</v>
      </c>
      <c r="E22" s="207">
        <v>1.3</v>
      </c>
      <c r="F22" s="207">
        <v>-1.3</v>
      </c>
      <c r="G22" s="207">
        <v>0</v>
      </c>
    </row>
    <row r="23" spans="1:7">
      <c r="A23" s="176" t="s">
        <v>562</v>
      </c>
      <c r="B23" s="207">
        <v>37</v>
      </c>
      <c r="C23" s="207">
        <v>27.3</v>
      </c>
      <c r="D23" s="207">
        <v>34.700000000000003</v>
      </c>
      <c r="E23" s="190" t="s">
        <v>563</v>
      </c>
      <c r="F23" s="190" t="s">
        <v>563</v>
      </c>
      <c r="G23" s="190" t="s">
        <v>563</v>
      </c>
    </row>
    <row r="24" spans="1:7">
      <c r="A24" s="1055" t="s">
        <v>555</v>
      </c>
      <c r="B24" s="1055"/>
      <c r="C24" s="1055"/>
      <c r="D24" s="1055"/>
      <c r="E24" s="1055"/>
      <c r="F24" s="1055"/>
      <c r="G24" s="1055"/>
    </row>
    <row r="25" spans="1:7">
      <c r="A25" s="1055"/>
      <c r="B25" s="1055"/>
      <c r="C25" s="1055"/>
      <c r="D25" s="1055"/>
      <c r="E25" s="1055"/>
      <c r="F25" s="1055"/>
      <c r="G25" s="1055"/>
    </row>
  </sheetData>
  <customSheetViews>
    <customSheetView guid="{9CA68ABA-C7BA-4E64-96EE-1D97745C1F44}">
      <selection sqref="A1:G1"/>
      <pageMargins left="0.7" right="0.7" top="0.78740157499999996" bottom="0.78740157499999996" header="0.3" footer="0.3"/>
    </customSheetView>
  </customSheetViews>
  <mergeCells count="6">
    <mergeCell ref="A24:G25"/>
    <mergeCell ref="A1:G1"/>
    <mergeCell ref="B3:D3"/>
    <mergeCell ref="E3:G3"/>
    <mergeCell ref="A4:G4"/>
    <mergeCell ref="A14:G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heetViews>
  <sheetFormatPr baseColWidth="10" defaultRowHeight="12.75"/>
  <cols>
    <col min="1" max="1" width="23.375" style="22" customWidth="1"/>
    <col min="2" max="256" width="11.25" style="22"/>
    <col min="257" max="257" width="23.375" style="22" customWidth="1"/>
    <col min="258" max="512" width="11.25" style="22"/>
    <col min="513" max="513" width="23.375" style="22" customWidth="1"/>
    <col min="514" max="768" width="11.25" style="22"/>
    <col min="769" max="769" width="23.375" style="22" customWidth="1"/>
    <col min="770" max="1024" width="11.25" style="22"/>
    <col min="1025" max="1025" width="23.375" style="22" customWidth="1"/>
    <col min="1026" max="1280" width="11.25" style="22"/>
    <col min="1281" max="1281" width="23.375" style="22" customWidth="1"/>
    <col min="1282" max="1536" width="11.25" style="22"/>
    <col min="1537" max="1537" width="23.375" style="22" customWidth="1"/>
    <col min="1538" max="1792" width="11.25" style="22"/>
    <col min="1793" max="1793" width="23.375" style="22" customWidth="1"/>
    <col min="1794" max="2048" width="11.25" style="22"/>
    <col min="2049" max="2049" width="23.375" style="22" customWidth="1"/>
    <col min="2050" max="2304" width="11.25" style="22"/>
    <col min="2305" max="2305" width="23.375" style="22" customWidth="1"/>
    <col min="2306" max="2560" width="11.25" style="22"/>
    <col min="2561" max="2561" width="23.375" style="22" customWidth="1"/>
    <col min="2562" max="2816" width="11.25" style="22"/>
    <col min="2817" max="2817" width="23.375" style="22" customWidth="1"/>
    <col min="2818" max="3072" width="11.25" style="22"/>
    <col min="3073" max="3073" width="23.375" style="22" customWidth="1"/>
    <col min="3074" max="3328" width="11.25" style="22"/>
    <col min="3329" max="3329" width="23.375" style="22" customWidth="1"/>
    <col min="3330" max="3584" width="11.25" style="22"/>
    <col min="3585" max="3585" width="23.375" style="22" customWidth="1"/>
    <col min="3586" max="3840" width="11.25" style="22"/>
    <col min="3841" max="3841" width="23.375" style="22" customWidth="1"/>
    <col min="3842" max="4096" width="11.25" style="22"/>
    <col min="4097" max="4097" width="23.375" style="22" customWidth="1"/>
    <col min="4098" max="4352" width="11.25" style="22"/>
    <col min="4353" max="4353" width="23.375" style="22" customWidth="1"/>
    <col min="4354" max="4608" width="11.25" style="22"/>
    <col min="4609" max="4609" width="23.375" style="22" customWidth="1"/>
    <col min="4610" max="4864" width="11.25" style="22"/>
    <col min="4865" max="4865" width="23.375" style="22" customWidth="1"/>
    <col min="4866" max="5120" width="11.25" style="22"/>
    <col min="5121" max="5121" width="23.375" style="22" customWidth="1"/>
    <col min="5122" max="5376" width="11.25" style="22"/>
    <col min="5377" max="5377" width="23.375" style="22" customWidth="1"/>
    <col min="5378" max="5632" width="11.25" style="22"/>
    <col min="5633" max="5633" width="23.375" style="22" customWidth="1"/>
    <col min="5634" max="5888" width="11.25" style="22"/>
    <col min="5889" max="5889" width="23.375" style="22" customWidth="1"/>
    <col min="5890" max="6144" width="11.25" style="22"/>
    <col min="6145" max="6145" width="23.375" style="22" customWidth="1"/>
    <col min="6146" max="6400" width="11.25" style="22"/>
    <col min="6401" max="6401" width="23.375" style="22" customWidth="1"/>
    <col min="6402" max="6656" width="11.25" style="22"/>
    <col min="6657" max="6657" width="23.375" style="22" customWidth="1"/>
    <col min="6658" max="6912" width="11.25" style="22"/>
    <col min="6913" max="6913" width="23.375" style="22" customWidth="1"/>
    <col min="6914" max="7168" width="11.25" style="22"/>
    <col min="7169" max="7169" width="23.375" style="22" customWidth="1"/>
    <col min="7170" max="7424" width="11.25" style="22"/>
    <col min="7425" max="7425" width="23.375" style="22" customWidth="1"/>
    <col min="7426" max="7680" width="11.25" style="22"/>
    <col min="7681" max="7681" width="23.375" style="22" customWidth="1"/>
    <col min="7682" max="7936" width="11.25" style="22"/>
    <col min="7937" max="7937" width="23.375" style="22" customWidth="1"/>
    <col min="7938" max="8192" width="11.25" style="22"/>
    <col min="8193" max="8193" width="23.375" style="22" customWidth="1"/>
    <col min="8194" max="8448" width="11.25" style="22"/>
    <col min="8449" max="8449" width="23.375" style="22" customWidth="1"/>
    <col min="8450" max="8704" width="11.25" style="22"/>
    <col min="8705" max="8705" width="23.375" style="22" customWidth="1"/>
    <col min="8706" max="8960" width="11.25" style="22"/>
    <col min="8961" max="8961" width="23.375" style="22" customWidth="1"/>
    <col min="8962" max="9216" width="11.25" style="22"/>
    <col min="9217" max="9217" width="23.375" style="22" customWidth="1"/>
    <col min="9218" max="9472" width="11.25" style="22"/>
    <col min="9473" max="9473" width="23.375" style="22" customWidth="1"/>
    <col min="9474" max="9728" width="11.25" style="22"/>
    <col min="9729" max="9729" width="23.375" style="22" customWidth="1"/>
    <col min="9730" max="9984" width="11.25" style="22"/>
    <col min="9985" max="9985" width="23.375" style="22" customWidth="1"/>
    <col min="9986" max="10240" width="11.25" style="22"/>
    <col min="10241" max="10241" width="23.375" style="22" customWidth="1"/>
    <col min="10242" max="10496" width="11.25" style="22"/>
    <col min="10497" max="10497" width="23.375" style="22" customWidth="1"/>
    <col min="10498" max="10752" width="11.25" style="22"/>
    <col min="10753" max="10753" width="23.375" style="22" customWidth="1"/>
    <col min="10754" max="11008" width="11.25" style="22"/>
    <col min="11009" max="11009" width="23.375" style="22" customWidth="1"/>
    <col min="11010" max="11264" width="11.25" style="22"/>
    <col min="11265" max="11265" width="23.375" style="22" customWidth="1"/>
    <col min="11266" max="11520" width="11.25" style="22"/>
    <col min="11521" max="11521" width="23.375" style="22" customWidth="1"/>
    <col min="11522" max="11776" width="11.25" style="22"/>
    <col min="11777" max="11777" width="23.375" style="22" customWidth="1"/>
    <col min="11778" max="12032" width="11.25" style="22"/>
    <col min="12033" max="12033" width="23.375" style="22" customWidth="1"/>
    <col min="12034" max="12288" width="11.25" style="22"/>
    <col min="12289" max="12289" width="23.375" style="22" customWidth="1"/>
    <col min="12290" max="12544" width="11.25" style="22"/>
    <col min="12545" max="12545" width="23.375" style="22" customWidth="1"/>
    <col min="12546" max="12800" width="11.25" style="22"/>
    <col min="12801" max="12801" width="23.375" style="22" customWidth="1"/>
    <col min="12802" max="13056" width="11.25" style="22"/>
    <col min="13057" max="13057" width="23.375" style="22" customWidth="1"/>
    <col min="13058" max="13312" width="11.25" style="22"/>
    <col min="13313" max="13313" width="23.375" style="22" customWidth="1"/>
    <col min="13314" max="13568" width="11.25" style="22"/>
    <col min="13569" max="13569" width="23.375" style="22" customWidth="1"/>
    <col min="13570" max="13824" width="11.25" style="22"/>
    <col min="13825" max="13825" width="23.375" style="22" customWidth="1"/>
    <col min="13826" max="14080" width="11.25" style="22"/>
    <col min="14081" max="14081" width="23.375" style="22" customWidth="1"/>
    <col min="14082" max="14336" width="11.25" style="22"/>
    <col min="14337" max="14337" width="23.375" style="22" customWidth="1"/>
    <col min="14338" max="14592" width="11.25" style="22"/>
    <col min="14593" max="14593" width="23.375" style="22" customWidth="1"/>
    <col min="14594" max="14848" width="11.25" style="22"/>
    <col min="14849" max="14849" width="23.375" style="22" customWidth="1"/>
    <col min="14850" max="15104" width="11.25" style="22"/>
    <col min="15105" max="15105" width="23.375" style="22" customWidth="1"/>
    <col min="15106" max="15360" width="11.25" style="22"/>
    <col min="15361" max="15361" width="23.375" style="22" customWidth="1"/>
    <col min="15362" max="15616" width="11.25" style="22"/>
    <col min="15617" max="15617" width="23.375" style="22" customWidth="1"/>
    <col min="15618" max="15872" width="11.25" style="22"/>
    <col min="15873" max="15873" width="23.375" style="22" customWidth="1"/>
    <col min="15874" max="16128" width="11.25" style="22"/>
    <col min="16129" max="16129" width="23.375" style="22" customWidth="1"/>
    <col min="16130" max="16384" width="11.25" style="22"/>
  </cols>
  <sheetData>
    <row r="1" spans="1:12" s="21" customFormat="1" ht="27.6" customHeight="1">
      <c r="A1" s="947" t="s">
        <v>2364</v>
      </c>
      <c r="B1" s="948"/>
      <c r="C1" s="948"/>
      <c r="G1" s="4" t="s">
        <v>128</v>
      </c>
    </row>
    <row r="2" spans="1:12" s="4" customFormat="1" ht="21.6" customHeight="1">
      <c r="A2" s="24" t="s">
        <v>129</v>
      </c>
      <c r="B2" s="25" t="s">
        <v>130</v>
      </c>
      <c r="C2" s="26" t="s">
        <v>131</v>
      </c>
      <c r="D2" s="26" t="s">
        <v>132</v>
      </c>
      <c r="E2" s="26" t="s">
        <v>133</v>
      </c>
      <c r="F2" s="27" t="s">
        <v>134</v>
      </c>
      <c r="G2" s="25" t="s">
        <v>135</v>
      </c>
      <c r="H2" s="27" t="s">
        <v>136</v>
      </c>
      <c r="I2" s="28" t="s">
        <v>137</v>
      </c>
      <c r="J2" s="28" t="s">
        <v>138</v>
      </c>
      <c r="K2" s="28" t="s">
        <v>139</v>
      </c>
      <c r="L2" s="25" t="s">
        <v>17</v>
      </c>
    </row>
    <row r="3" spans="1:12" ht="14.25">
      <c r="A3" s="29" t="s">
        <v>140</v>
      </c>
      <c r="B3" s="66" t="s">
        <v>141</v>
      </c>
      <c r="C3" s="67" t="s">
        <v>142</v>
      </c>
      <c r="D3" s="67" t="s">
        <v>142</v>
      </c>
      <c r="E3" s="67" t="s">
        <v>142</v>
      </c>
      <c r="F3" s="67" t="s">
        <v>142</v>
      </c>
      <c r="G3" s="68" t="s">
        <v>143</v>
      </c>
      <c r="H3" s="69" t="s">
        <v>144</v>
      </c>
      <c r="I3" s="67" t="s">
        <v>142</v>
      </c>
      <c r="J3" s="67" t="s">
        <v>142</v>
      </c>
      <c r="K3" s="69" t="s">
        <v>144</v>
      </c>
      <c r="L3" s="70" t="s">
        <v>144</v>
      </c>
    </row>
    <row r="4" spans="1:12" ht="14.25">
      <c r="A4" s="30" t="s">
        <v>145</v>
      </c>
      <c r="B4" s="71" t="s">
        <v>142</v>
      </c>
      <c r="C4" s="71" t="s">
        <v>142</v>
      </c>
      <c r="D4" s="71" t="s">
        <v>142</v>
      </c>
      <c r="E4" s="71" t="s">
        <v>142</v>
      </c>
      <c r="F4" s="71" t="s">
        <v>142</v>
      </c>
      <c r="G4" s="72" t="s">
        <v>143</v>
      </c>
      <c r="H4" s="72" t="s">
        <v>143</v>
      </c>
      <c r="I4" s="71" t="s">
        <v>142</v>
      </c>
      <c r="J4" s="71" t="s">
        <v>142</v>
      </c>
      <c r="K4" s="71" t="s">
        <v>142</v>
      </c>
      <c r="L4" s="73" t="s">
        <v>142</v>
      </c>
    </row>
    <row r="5" spans="1:12" ht="14.25">
      <c r="A5" s="31" t="s">
        <v>146</v>
      </c>
      <c r="B5" s="71" t="s">
        <v>142</v>
      </c>
      <c r="C5" s="71" t="s">
        <v>142</v>
      </c>
      <c r="D5" s="71" t="s">
        <v>142</v>
      </c>
      <c r="E5" s="71" t="s">
        <v>142</v>
      </c>
      <c r="F5" s="71" t="s">
        <v>142</v>
      </c>
      <c r="G5" s="74" t="s">
        <v>144</v>
      </c>
      <c r="H5" s="72" t="s">
        <v>143</v>
      </c>
      <c r="I5" s="72" t="s">
        <v>143</v>
      </c>
      <c r="J5" s="71" t="s">
        <v>142</v>
      </c>
      <c r="K5" s="71" t="s">
        <v>142</v>
      </c>
      <c r="L5" s="75" t="s">
        <v>144</v>
      </c>
    </row>
    <row r="6" spans="1:12" ht="14.25">
      <c r="A6" s="31" t="s">
        <v>147</v>
      </c>
      <c r="B6" s="72" t="s">
        <v>143</v>
      </c>
      <c r="C6" s="71" t="s">
        <v>142</v>
      </c>
      <c r="D6" s="71" t="s">
        <v>142</v>
      </c>
      <c r="E6" s="74" t="s">
        <v>144</v>
      </c>
      <c r="F6" s="71" t="s">
        <v>142</v>
      </c>
      <c r="G6" s="72" t="s">
        <v>143</v>
      </c>
      <c r="H6" s="72" t="s">
        <v>143</v>
      </c>
      <c r="I6" s="74" t="s">
        <v>144</v>
      </c>
      <c r="J6" s="71" t="s">
        <v>142</v>
      </c>
      <c r="K6" s="74" t="s">
        <v>144</v>
      </c>
      <c r="L6" s="75" t="s">
        <v>144</v>
      </c>
    </row>
    <row r="7" spans="1:12" ht="14.25">
      <c r="A7" s="31" t="s">
        <v>148</v>
      </c>
      <c r="B7" s="72" t="s">
        <v>143</v>
      </c>
      <c r="C7" s="71" t="s">
        <v>142</v>
      </c>
      <c r="D7" s="71" t="s">
        <v>142</v>
      </c>
      <c r="E7" s="71" t="s">
        <v>142</v>
      </c>
      <c r="F7" s="71" t="s">
        <v>142</v>
      </c>
      <c r="G7" s="72" t="s">
        <v>143</v>
      </c>
      <c r="H7" s="74" t="s">
        <v>144</v>
      </c>
      <c r="I7" s="74" t="s">
        <v>144</v>
      </c>
      <c r="J7" s="71" t="s">
        <v>142</v>
      </c>
      <c r="K7" s="71" t="s">
        <v>142</v>
      </c>
      <c r="L7" s="75" t="s">
        <v>144</v>
      </c>
    </row>
    <row r="8" spans="1:12" ht="14.25">
      <c r="A8" s="31" t="s">
        <v>149</v>
      </c>
      <c r="B8" s="71" t="s">
        <v>142</v>
      </c>
      <c r="C8" s="71" t="s">
        <v>142</v>
      </c>
      <c r="D8" s="71" t="s">
        <v>142</v>
      </c>
      <c r="E8" s="71" t="s">
        <v>142</v>
      </c>
      <c r="F8" s="71" t="s">
        <v>142</v>
      </c>
      <c r="G8" s="74" t="s">
        <v>144</v>
      </c>
      <c r="H8" s="74" t="s">
        <v>144</v>
      </c>
      <c r="I8" s="71" t="s">
        <v>142</v>
      </c>
      <c r="J8" s="71" t="s">
        <v>142</v>
      </c>
      <c r="K8" s="71" t="s">
        <v>142</v>
      </c>
      <c r="L8" s="73" t="s">
        <v>142</v>
      </c>
    </row>
    <row r="9" spans="1:12" ht="14.25">
      <c r="A9" s="31" t="s">
        <v>150</v>
      </c>
      <c r="B9" s="74" t="s">
        <v>144</v>
      </c>
      <c r="C9" s="71" t="s">
        <v>142</v>
      </c>
      <c r="D9" s="71" t="s">
        <v>142</v>
      </c>
      <c r="E9" s="71" t="s">
        <v>142</v>
      </c>
      <c r="F9" s="71" t="s">
        <v>142</v>
      </c>
      <c r="G9" s="72" t="s">
        <v>143</v>
      </c>
      <c r="H9" s="74" t="s">
        <v>144</v>
      </c>
      <c r="I9" s="71" t="s">
        <v>142</v>
      </c>
      <c r="J9" s="71" t="s">
        <v>142</v>
      </c>
      <c r="K9" s="71" t="s">
        <v>142</v>
      </c>
      <c r="L9" s="73" t="s">
        <v>142</v>
      </c>
    </row>
    <row r="10" spans="1:12" ht="14.25">
      <c r="A10" s="31" t="s">
        <v>151</v>
      </c>
      <c r="B10" s="74" t="s">
        <v>144</v>
      </c>
      <c r="C10" s="72" t="s">
        <v>143</v>
      </c>
      <c r="D10" s="71" t="s">
        <v>142</v>
      </c>
      <c r="E10" s="71" t="s">
        <v>142</v>
      </c>
      <c r="F10" s="71" t="s">
        <v>142</v>
      </c>
      <c r="G10" s="72" t="s">
        <v>143</v>
      </c>
      <c r="H10" s="72" t="s">
        <v>143</v>
      </c>
      <c r="I10" s="72" t="s">
        <v>143</v>
      </c>
      <c r="J10" s="71" t="s">
        <v>142</v>
      </c>
      <c r="K10" s="71" t="s">
        <v>142</v>
      </c>
      <c r="L10" s="75" t="s">
        <v>144</v>
      </c>
    </row>
    <row r="11" spans="1:12" ht="14.25">
      <c r="A11" s="31" t="s">
        <v>152</v>
      </c>
      <c r="B11" s="74" t="s">
        <v>144</v>
      </c>
      <c r="C11" s="71" t="s">
        <v>142</v>
      </c>
      <c r="D11" s="71" t="s">
        <v>142</v>
      </c>
      <c r="E11" s="72" t="s">
        <v>143</v>
      </c>
      <c r="F11" s="72" t="s">
        <v>143</v>
      </c>
      <c r="G11" s="72" t="s">
        <v>143</v>
      </c>
      <c r="H11" s="71" t="s">
        <v>142</v>
      </c>
      <c r="I11" s="72" t="s">
        <v>143</v>
      </c>
      <c r="J11" s="71" t="s">
        <v>142</v>
      </c>
      <c r="K11" s="71" t="s">
        <v>142</v>
      </c>
      <c r="L11" s="75" t="s">
        <v>144</v>
      </c>
    </row>
    <row r="12" spans="1:12" ht="14.25">
      <c r="A12" s="31" t="s">
        <v>153</v>
      </c>
      <c r="B12" s="72" t="s">
        <v>143</v>
      </c>
      <c r="C12" s="72" t="s">
        <v>143</v>
      </c>
      <c r="D12" s="72" t="s">
        <v>143</v>
      </c>
      <c r="E12" s="72" t="s">
        <v>143</v>
      </c>
      <c r="F12" s="71" t="s">
        <v>142</v>
      </c>
      <c r="G12" s="72" t="s">
        <v>143</v>
      </c>
      <c r="H12" s="74" t="s">
        <v>144</v>
      </c>
      <c r="I12" s="72" t="s">
        <v>143</v>
      </c>
      <c r="J12" s="71" t="s">
        <v>142</v>
      </c>
      <c r="K12" s="71" t="s">
        <v>142</v>
      </c>
      <c r="L12" s="75" t="s">
        <v>144</v>
      </c>
    </row>
    <row r="13" spans="1:12" ht="14.25">
      <c r="A13" s="31" t="s">
        <v>154</v>
      </c>
      <c r="B13" s="74" t="s">
        <v>144</v>
      </c>
      <c r="C13" s="74" t="s">
        <v>144</v>
      </c>
      <c r="D13" s="74" t="s">
        <v>144</v>
      </c>
      <c r="E13" s="72" t="s">
        <v>143</v>
      </c>
      <c r="F13" s="72" t="s">
        <v>143</v>
      </c>
      <c r="G13" s="72" t="s">
        <v>143</v>
      </c>
      <c r="H13" s="71" t="s">
        <v>142</v>
      </c>
      <c r="I13" s="74" t="s">
        <v>144</v>
      </c>
      <c r="J13" s="71" t="s">
        <v>142</v>
      </c>
      <c r="K13" s="74" t="s">
        <v>144</v>
      </c>
      <c r="L13" s="75" t="s">
        <v>144</v>
      </c>
    </row>
    <row r="14" spans="1:12" ht="14.25">
      <c r="A14" s="31" t="s">
        <v>155</v>
      </c>
      <c r="B14" s="72" t="s">
        <v>143</v>
      </c>
      <c r="C14" s="71" t="s">
        <v>142</v>
      </c>
      <c r="D14" s="71" t="s">
        <v>142</v>
      </c>
      <c r="E14" s="71" t="s">
        <v>142</v>
      </c>
      <c r="F14" s="71" t="s">
        <v>142</v>
      </c>
      <c r="G14" s="71" t="s">
        <v>142</v>
      </c>
      <c r="H14" s="71" t="s">
        <v>142</v>
      </c>
      <c r="I14" s="71" t="s">
        <v>142</v>
      </c>
      <c r="J14" s="71" t="s">
        <v>142</v>
      </c>
      <c r="K14" s="71" t="s">
        <v>142</v>
      </c>
      <c r="L14" s="73" t="s">
        <v>142</v>
      </c>
    </row>
    <row r="15" spans="1:12" ht="14.25">
      <c r="A15" s="31" t="s">
        <v>156</v>
      </c>
      <c r="B15" s="71" t="s">
        <v>142</v>
      </c>
      <c r="C15" s="71" t="s">
        <v>142</v>
      </c>
      <c r="D15" s="71" t="s">
        <v>142</v>
      </c>
      <c r="E15" s="71" t="s">
        <v>142</v>
      </c>
      <c r="F15" s="74" t="s">
        <v>144</v>
      </c>
      <c r="G15" s="74" t="s">
        <v>144</v>
      </c>
      <c r="H15" s="71" t="s">
        <v>142</v>
      </c>
      <c r="I15" s="74" t="s">
        <v>144</v>
      </c>
      <c r="J15" s="71" t="s">
        <v>142</v>
      </c>
      <c r="K15" s="71" t="s">
        <v>142</v>
      </c>
      <c r="L15" s="73" t="s">
        <v>142</v>
      </c>
    </row>
    <row r="16" spans="1:12" ht="14.25">
      <c r="A16" s="31" t="s">
        <v>157</v>
      </c>
      <c r="B16" s="72" t="s">
        <v>143</v>
      </c>
      <c r="C16" s="74" t="s">
        <v>144</v>
      </c>
      <c r="D16" s="71" t="s">
        <v>142</v>
      </c>
      <c r="E16" s="71" t="s">
        <v>142</v>
      </c>
      <c r="F16" s="71" t="s">
        <v>142</v>
      </c>
      <c r="G16" s="72" t="s">
        <v>143</v>
      </c>
      <c r="H16" s="72" t="s">
        <v>143</v>
      </c>
      <c r="I16" s="72" t="s">
        <v>143</v>
      </c>
      <c r="J16" s="71" t="s">
        <v>142</v>
      </c>
      <c r="K16" s="71" t="s">
        <v>142</v>
      </c>
      <c r="L16" s="73" t="s">
        <v>142</v>
      </c>
    </row>
    <row r="17" spans="1:12" ht="14.25">
      <c r="A17" s="31" t="s">
        <v>158</v>
      </c>
      <c r="B17" s="74" t="s">
        <v>144</v>
      </c>
      <c r="C17" s="72" t="s">
        <v>143</v>
      </c>
      <c r="D17" s="71" t="s">
        <v>142</v>
      </c>
      <c r="E17" s="71" t="s">
        <v>142</v>
      </c>
      <c r="F17" s="71" t="s">
        <v>142</v>
      </c>
      <c r="G17" s="72" t="s">
        <v>143</v>
      </c>
      <c r="H17" s="72" t="s">
        <v>143</v>
      </c>
      <c r="I17" s="72" t="s">
        <v>143</v>
      </c>
      <c r="J17" s="71" t="s">
        <v>142</v>
      </c>
      <c r="K17" s="71" t="s">
        <v>142</v>
      </c>
      <c r="L17" s="75" t="s">
        <v>144</v>
      </c>
    </row>
    <row r="18" spans="1:12" ht="14.25">
      <c r="A18" s="31" t="s">
        <v>159</v>
      </c>
      <c r="B18" s="72" t="s">
        <v>143</v>
      </c>
      <c r="C18" s="72" t="s">
        <v>143</v>
      </c>
      <c r="D18" s="71" t="s">
        <v>142</v>
      </c>
      <c r="E18" s="71" t="s">
        <v>142</v>
      </c>
      <c r="F18" s="71" t="s">
        <v>142</v>
      </c>
      <c r="G18" s="72" t="s">
        <v>143</v>
      </c>
      <c r="H18" s="72" t="s">
        <v>143</v>
      </c>
      <c r="I18" s="74" t="s">
        <v>144</v>
      </c>
      <c r="J18" s="71" t="s">
        <v>142</v>
      </c>
      <c r="K18" s="71" t="s">
        <v>142</v>
      </c>
      <c r="L18" s="75" t="s">
        <v>144</v>
      </c>
    </row>
    <row r="19" spans="1:12" ht="14.25">
      <c r="A19" s="31" t="s">
        <v>160</v>
      </c>
      <c r="B19" s="72" t="s">
        <v>143</v>
      </c>
      <c r="C19" s="74" t="s">
        <v>144</v>
      </c>
      <c r="D19" s="71" t="s">
        <v>142</v>
      </c>
      <c r="E19" s="71" t="s">
        <v>142</v>
      </c>
      <c r="F19" s="71" t="s">
        <v>142</v>
      </c>
      <c r="G19" s="72" t="s">
        <v>143</v>
      </c>
      <c r="H19" s="72" t="s">
        <v>143</v>
      </c>
      <c r="I19" s="71" t="s">
        <v>142</v>
      </c>
      <c r="J19" s="71" t="s">
        <v>142</v>
      </c>
      <c r="K19" s="71" t="s">
        <v>142</v>
      </c>
      <c r="L19" s="73" t="s">
        <v>142</v>
      </c>
    </row>
    <row r="20" spans="1:12" ht="14.25">
      <c r="A20" s="31" t="s">
        <v>161</v>
      </c>
      <c r="B20" s="74" t="s">
        <v>144</v>
      </c>
      <c r="C20" s="71" t="s">
        <v>142</v>
      </c>
      <c r="D20" s="71" t="s">
        <v>142</v>
      </c>
      <c r="E20" s="71" t="s">
        <v>142</v>
      </c>
      <c r="F20" s="71" t="s">
        <v>142</v>
      </c>
      <c r="G20" s="74" t="s">
        <v>144</v>
      </c>
      <c r="H20" s="71" t="s">
        <v>142</v>
      </c>
      <c r="I20" s="71" t="s">
        <v>142</v>
      </c>
      <c r="J20" s="71" t="s">
        <v>142</v>
      </c>
      <c r="K20" s="71" t="s">
        <v>142</v>
      </c>
      <c r="L20" s="73" t="s">
        <v>142</v>
      </c>
    </row>
    <row r="21" spans="1:12" ht="14.25">
      <c r="A21" s="31" t="s">
        <v>162</v>
      </c>
      <c r="B21" s="71" t="s">
        <v>142</v>
      </c>
      <c r="C21" s="71" t="s">
        <v>142</v>
      </c>
      <c r="D21" s="74" t="s">
        <v>144</v>
      </c>
      <c r="E21" s="71" t="s">
        <v>142</v>
      </c>
      <c r="F21" s="72" t="s">
        <v>143</v>
      </c>
      <c r="G21" s="71" t="s">
        <v>142</v>
      </c>
      <c r="H21" s="71" t="s">
        <v>142</v>
      </c>
      <c r="I21" s="72" t="s">
        <v>143</v>
      </c>
      <c r="J21" s="74" t="s">
        <v>144</v>
      </c>
      <c r="K21" s="72" t="s">
        <v>143</v>
      </c>
      <c r="L21" s="73" t="s">
        <v>142</v>
      </c>
    </row>
    <row r="22" spans="1:12" ht="14.25">
      <c r="A22" s="31" t="s">
        <v>163</v>
      </c>
      <c r="B22" s="72" t="s">
        <v>143</v>
      </c>
      <c r="C22" s="72" t="s">
        <v>143</v>
      </c>
      <c r="D22" s="71" t="s">
        <v>142</v>
      </c>
      <c r="E22" s="71" t="s">
        <v>142</v>
      </c>
      <c r="F22" s="71" t="s">
        <v>142</v>
      </c>
      <c r="G22" s="72" t="s">
        <v>143</v>
      </c>
      <c r="H22" s="72" t="s">
        <v>143</v>
      </c>
      <c r="I22" s="74" t="s">
        <v>144</v>
      </c>
      <c r="J22" s="71" t="s">
        <v>142</v>
      </c>
      <c r="K22" s="74" t="s">
        <v>144</v>
      </c>
      <c r="L22" s="76" t="s">
        <v>143</v>
      </c>
    </row>
    <row r="23" spans="1:12" ht="14.25">
      <c r="A23" s="31" t="s">
        <v>164</v>
      </c>
      <c r="B23" s="71" t="s">
        <v>142</v>
      </c>
      <c r="C23" s="71" t="s">
        <v>142</v>
      </c>
      <c r="D23" s="71" t="s">
        <v>142</v>
      </c>
      <c r="E23" s="71" t="s">
        <v>142</v>
      </c>
      <c r="F23" s="71" t="s">
        <v>142</v>
      </c>
      <c r="G23" s="72" t="s">
        <v>143</v>
      </c>
      <c r="H23" s="72" t="s">
        <v>143</v>
      </c>
      <c r="I23" s="71" t="s">
        <v>142</v>
      </c>
      <c r="J23" s="71" t="s">
        <v>142</v>
      </c>
      <c r="K23" s="71" t="s">
        <v>142</v>
      </c>
      <c r="L23" s="75" t="s">
        <v>144</v>
      </c>
    </row>
    <row r="24" spans="1:12" ht="14.25">
      <c r="A24" s="31" t="s">
        <v>165</v>
      </c>
      <c r="B24" s="74" t="s">
        <v>144</v>
      </c>
      <c r="C24" s="71" t="s">
        <v>142</v>
      </c>
      <c r="D24" s="71" t="s">
        <v>142</v>
      </c>
      <c r="E24" s="71" t="s">
        <v>142</v>
      </c>
      <c r="F24" s="71" t="s">
        <v>142</v>
      </c>
      <c r="G24" s="72" t="s">
        <v>143</v>
      </c>
      <c r="H24" s="72" t="s">
        <v>143</v>
      </c>
      <c r="I24" s="74" t="s">
        <v>144</v>
      </c>
      <c r="J24" s="71" t="s">
        <v>142</v>
      </c>
      <c r="K24" s="71" t="s">
        <v>142</v>
      </c>
      <c r="L24" s="75" t="s">
        <v>144</v>
      </c>
    </row>
    <row r="25" spans="1:12" ht="14.25">
      <c r="A25" s="31" t="s">
        <v>166</v>
      </c>
      <c r="B25" s="71" t="s">
        <v>142</v>
      </c>
      <c r="C25" s="72" t="s">
        <v>143</v>
      </c>
      <c r="D25" s="74" t="s">
        <v>144</v>
      </c>
      <c r="E25" s="72" t="s">
        <v>143</v>
      </c>
      <c r="F25" s="72" t="s">
        <v>143</v>
      </c>
      <c r="G25" s="74" t="s">
        <v>144</v>
      </c>
      <c r="H25" s="71" t="s">
        <v>142</v>
      </c>
      <c r="I25" s="72" t="s">
        <v>143</v>
      </c>
      <c r="J25" s="71" t="s">
        <v>142</v>
      </c>
      <c r="K25" s="71" t="s">
        <v>142</v>
      </c>
      <c r="L25" s="75" t="s">
        <v>144</v>
      </c>
    </row>
    <row r="26" spans="1:12" ht="14.25">
      <c r="A26" s="31" t="s">
        <v>167</v>
      </c>
      <c r="B26" s="71" t="s">
        <v>142</v>
      </c>
      <c r="C26" s="71" t="s">
        <v>142</v>
      </c>
      <c r="D26" s="71" t="s">
        <v>142</v>
      </c>
      <c r="E26" s="71" t="s">
        <v>142</v>
      </c>
      <c r="F26" s="71" t="s">
        <v>142</v>
      </c>
      <c r="G26" s="71" t="s">
        <v>142</v>
      </c>
      <c r="H26" s="71" t="s">
        <v>142</v>
      </c>
      <c r="I26" s="71" t="s">
        <v>142</v>
      </c>
      <c r="J26" s="71" t="s">
        <v>142</v>
      </c>
      <c r="K26" s="71" t="s">
        <v>142</v>
      </c>
      <c r="L26" s="73" t="s">
        <v>142</v>
      </c>
    </row>
    <row r="27" spans="1:12" ht="14.25">
      <c r="A27" s="31" t="s">
        <v>168</v>
      </c>
      <c r="B27" s="71" t="s">
        <v>142</v>
      </c>
      <c r="C27" s="71" t="s">
        <v>142</v>
      </c>
      <c r="D27" s="71" t="s">
        <v>142</v>
      </c>
      <c r="E27" s="71" t="s">
        <v>142</v>
      </c>
      <c r="F27" s="71" t="s">
        <v>142</v>
      </c>
      <c r="G27" s="71" t="s">
        <v>142</v>
      </c>
      <c r="H27" s="71" t="s">
        <v>142</v>
      </c>
      <c r="I27" s="74" t="s">
        <v>144</v>
      </c>
      <c r="J27" s="72" t="s">
        <v>143</v>
      </c>
      <c r="K27" s="72" t="s">
        <v>143</v>
      </c>
      <c r="L27" s="73" t="s">
        <v>142</v>
      </c>
    </row>
    <row r="28" spans="1:12" ht="14.25">
      <c r="A28" s="31" t="s">
        <v>169</v>
      </c>
      <c r="B28" s="71" t="s">
        <v>142</v>
      </c>
      <c r="C28" s="71" t="s">
        <v>142</v>
      </c>
      <c r="D28" s="71" t="s">
        <v>142</v>
      </c>
      <c r="E28" s="71" t="s">
        <v>142</v>
      </c>
      <c r="F28" s="71" t="s">
        <v>142</v>
      </c>
      <c r="G28" s="72" t="s">
        <v>143</v>
      </c>
      <c r="H28" s="72" t="s">
        <v>143</v>
      </c>
      <c r="I28" s="74" t="s">
        <v>144</v>
      </c>
      <c r="J28" s="71" t="s">
        <v>142</v>
      </c>
      <c r="K28" s="71" t="s">
        <v>142</v>
      </c>
      <c r="L28" s="75" t="s">
        <v>144</v>
      </c>
    </row>
    <row r="29" spans="1:12" ht="14.25">
      <c r="A29" s="31" t="s">
        <v>170</v>
      </c>
      <c r="B29" s="74" t="s">
        <v>144</v>
      </c>
      <c r="C29" s="71" t="s">
        <v>142</v>
      </c>
      <c r="D29" s="74" t="s">
        <v>144</v>
      </c>
      <c r="E29" s="71" t="s">
        <v>142</v>
      </c>
      <c r="F29" s="71" t="s">
        <v>142</v>
      </c>
      <c r="G29" s="74" t="s">
        <v>144</v>
      </c>
      <c r="H29" s="71" t="s">
        <v>142</v>
      </c>
      <c r="I29" s="74" t="s">
        <v>144</v>
      </c>
      <c r="J29" s="72" t="s">
        <v>143</v>
      </c>
      <c r="K29" s="74" t="s">
        <v>144</v>
      </c>
      <c r="L29" s="75" t="s">
        <v>144</v>
      </c>
    </row>
    <row r="30" spans="1:12" ht="14.25">
      <c r="A30" s="31" t="s">
        <v>171</v>
      </c>
      <c r="B30" s="74" t="s">
        <v>144</v>
      </c>
      <c r="C30" s="71" t="s">
        <v>142</v>
      </c>
      <c r="D30" s="71" t="s">
        <v>142</v>
      </c>
      <c r="E30" s="71" t="s">
        <v>142</v>
      </c>
      <c r="F30" s="71" t="s">
        <v>142</v>
      </c>
      <c r="G30" s="74" t="s">
        <v>144</v>
      </c>
      <c r="H30" s="71" t="s">
        <v>142</v>
      </c>
      <c r="I30" s="71" t="s">
        <v>142</v>
      </c>
      <c r="J30" s="71" t="s">
        <v>142</v>
      </c>
      <c r="K30" s="71" t="s">
        <v>142</v>
      </c>
      <c r="L30" s="73" t="s">
        <v>142</v>
      </c>
    </row>
    <row r="31" spans="1:12" ht="14.25">
      <c r="A31" s="31" t="s">
        <v>172</v>
      </c>
      <c r="B31" s="71" t="s">
        <v>142</v>
      </c>
      <c r="C31" s="71" t="s">
        <v>142</v>
      </c>
      <c r="D31" s="71" t="s">
        <v>142</v>
      </c>
      <c r="E31" s="71" t="s">
        <v>142</v>
      </c>
      <c r="F31" s="71" t="s">
        <v>142</v>
      </c>
      <c r="G31" s="74" t="s">
        <v>144</v>
      </c>
      <c r="H31" s="71" t="s">
        <v>142</v>
      </c>
      <c r="I31" s="72" t="s">
        <v>143</v>
      </c>
      <c r="J31" s="71" t="s">
        <v>142</v>
      </c>
      <c r="K31" s="71" t="s">
        <v>142</v>
      </c>
      <c r="L31" s="73" t="s">
        <v>142</v>
      </c>
    </row>
    <row r="32" spans="1:12" ht="14.25">
      <c r="A32" s="31" t="s">
        <v>173</v>
      </c>
      <c r="B32" s="71" t="s">
        <v>142</v>
      </c>
      <c r="C32" s="71" t="s">
        <v>142</v>
      </c>
      <c r="D32" s="71" t="s">
        <v>142</v>
      </c>
      <c r="E32" s="71" t="s">
        <v>142</v>
      </c>
      <c r="F32" s="71" t="s">
        <v>142</v>
      </c>
      <c r="G32" s="74" t="s">
        <v>144</v>
      </c>
      <c r="H32" s="71" t="s">
        <v>142</v>
      </c>
      <c r="I32" s="71" t="s">
        <v>142</v>
      </c>
      <c r="J32" s="71" t="s">
        <v>142</v>
      </c>
      <c r="K32" s="71" t="s">
        <v>142</v>
      </c>
      <c r="L32" s="73" t="s">
        <v>142</v>
      </c>
    </row>
    <row r="33" spans="1:12" ht="14.25">
      <c r="A33" s="31" t="s">
        <v>174</v>
      </c>
      <c r="B33" s="72" t="s">
        <v>143</v>
      </c>
      <c r="C33" s="74" t="s">
        <v>144</v>
      </c>
      <c r="D33" s="71" t="s">
        <v>142</v>
      </c>
      <c r="E33" s="71" t="s">
        <v>142</v>
      </c>
      <c r="F33" s="71" t="s">
        <v>142</v>
      </c>
      <c r="G33" s="72" t="s">
        <v>143</v>
      </c>
      <c r="H33" s="71" t="s">
        <v>142</v>
      </c>
      <c r="I33" s="72" t="s">
        <v>143</v>
      </c>
      <c r="J33" s="71" t="s">
        <v>142</v>
      </c>
      <c r="K33" s="71" t="s">
        <v>142</v>
      </c>
      <c r="L33" s="73" t="s">
        <v>142</v>
      </c>
    </row>
    <row r="34" spans="1:12" ht="14.25">
      <c r="A34" s="29" t="s">
        <v>175</v>
      </c>
      <c r="B34" s="67" t="s">
        <v>142</v>
      </c>
      <c r="C34" s="67" t="s">
        <v>142</v>
      </c>
      <c r="D34" s="67" t="s">
        <v>142</v>
      </c>
      <c r="E34" s="67" t="s">
        <v>142</v>
      </c>
      <c r="F34" s="67" t="s">
        <v>142</v>
      </c>
      <c r="G34" s="67" t="s">
        <v>142</v>
      </c>
      <c r="H34" s="67" t="s">
        <v>142</v>
      </c>
      <c r="I34" s="67" t="s">
        <v>142</v>
      </c>
      <c r="J34" s="67" t="s">
        <v>142</v>
      </c>
      <c r="K34" s="69" t="s">
        <v>144</v>
      </c>
      <c r="L34" s="70" t="s">
        <v>144</v>
      </c>
    </row>
    <row r="35" spans="1:12" ht="14.25">
      <c r="A35" s="30" t="s">
        <v>176</v>
      </c>
      <c r="B35" s="74" t="s">
        <v>144</v>
      </c>
      <c r="C35" s="72" t="s">
        <v>143</v>
      </c>
      <c r="D35" s="72" t="s">
        <v>143</v>
      </c>
      <c r="E35" s="72" t="s">
        <v>143</v>
      </c>
      <c r="F35" s="72" t="s">
        <v>143</v>
      </c>
      <c r="G35" s="74" t="s">
        <v>144</v>
      </c>
      <c r="H35" s="71" t="s">
        <v>142</v>
      </c>
      <c r="I35" s="72" t="s">
        <v>143</v>
      </c>
      <c r="J35" s="71" t="s">
        <v>142</v>
      </c>
      <c r="K35" s="71" t="s">
        <v>142</v>
      </c>
      <c r="L35" s="75" t="s">
        <v>144</v>
      </c>
    </row>
    <row r="36" spans="1:12" ht="14.25">
      <c r="A36" s="31" t="s">
        <v>177</v>
      </c>
      <c r="B36" s="74" t="s">
        <v>144</v>
      </c>
      <c r="C36" s="72" t="s">
        <v>143</v>
      </c>
      <c r="D36" s="71" t="s">
        <v>142</v>
      </c>
      <c r="E36" s="71" t="s">
        <v>142</v>
      </c>
      <c r="F36" s="71" t="s">
        <v>142</v>
      </c>
      <c r="G36" s="71" t="s">
        <v>142</v>
      </c>
      <c r="H36" s="74" t="s">
        <v>144</v>
      </c>
      <c r="I36" s="74" t="s">
        <v>144</v>
      </c>
      <c r="J36" s="71" t="s">
        <v>142</v>
      </c>
      <c r="K36" s="71" t="s">
        <v>142</v>
      </c>
      <c r="L36" s="73" t="s">
        <v>142</v>
      </c>
    </row>
    <row r="37" spans="1:12" ht="14.25">
      <c r="A37" s="31" t="s">
        <v>178</v>
      </c>
      <c r="B37" s="72" t="s">
        <v>143</v>
      </c>
      <c r="C37" s="71" t="s">
        <v>142</v>
      </c>
      <c r="D37" s="71" t="s">
        <v>142</v>
      </c>
      <c r="E37" s="71" t="s">
        <v>142</v>
      </c>
      <c r="F37" s="71" t="s">
        <v>142</v>
      </c>
      <c r="G37" s="71" t="s">
        <v>142</v>
      </c>
      <c r="H37" s="71" t="s">
        <v>142</v>
      </c>
      <c r="I37" s="72" t="s">
        <v>143</v>
      </c>
      <c r="J37" s="72" t="s">
        <v>143</v>
      </c>
      <c r="K37" s="72" t="s">
        <v>143</v>
      </c>
      <c r="L37" s="76" t="s">
        <v>143</v>
      </c>
    </row>
    <row r="38" spans="1:12" ht="14.25">
      <c r="A38" s="31" t="s">
        <v>179</v>
      </c>
      <c r="B38" s="72" t="s">
        <v>143</v>
      </c>
      <c r="C38" s="72" t="s">
        <v>143</v>
      </c>
      <c r="D38" s="72" t="s">
        <v>143</v>
      </c>
      <c r="E38" s="72" t="s">
        <v>143</v>
      </c>
      <c r="F38" s="74" t="s">
        <v>144</v>
      </c>
      <c r="G38" s="71" t="s">
        <v>142</v>
      </c>
      <c r="H38" s="74" t="s">
        <v>144</v>
      </c>
      <c r="I38" s="72" t="s">
        <v>143</v>
      </c>
      <c r="J38" s="71" t="s">
        <v>142</v>
      </c>
      <c r="K38" s="71" t="s">
        <v>142</v>
      </c>
      <c r="L38" s="75" t="s">
        <v>144</v>
      </c>
    </row>
    <row r="39" spans="1:12" ht="14.25">
      <c r="A39" s="31" t="s">
        <v>180</v>
      </c>
      <c r="B39" s="71" t="s">
        <v>142</v>
      </c>
      <c r="C39" s="71" t="s">
        <v>142</v>
      </c>
      <c r="D39" s="71" t="s">
        <v>142</v>
      </c>
      <c r="E39" s="71" t="s">
        <v>142</v>
      </c>
      <c r="F39" s="71" t="s">
        <v>142</v>
      </c>
      <c r="G39" s="71" t="s">
        <v>142</v>
      </c>
      <c r="H39" s="71" t="s">
        <v>142</v>
      </c>
      <c r="I39" s="71" t="s">
        <v>142</v>
      </c>
      <c r="J39" s="71" t="s">
        <v>142</v>
      </c>
      <c r="K39" s="71" t="s">
        <v>142</v>
      </c>
      <c r="L39" s="73" t="s">
        <v>142</v>
      </c>
    </row>
    <row r="40" spans="1:12" ht="14.25">
      <c r="A40" s="31" t="s">
        <v>181</v>
      </c>
      <c r="B40" s="72" t="s">
        <v>143</v>
      </c>
      <c r="C40" s="74" t="s">
        <v>144</v>
      </c>
      <c r="D40" s="74" t="s">
        <v>144</v>
      </c>
      <c r="E40" s="72" t="s">
        <v>143</v>
      </c>
      <c r="F40" s="72" t="s">
        <v>143</v>
      </c>
      <c r="G40" s="71" t="s">
        <v>142</v>
      </c>
      <c r="H40" s="74" t="s">
        <v>144</v>
      </c>
      <c r="I40" s="71" t="s">
        <v>142</v>
      </c>
      <c r="J40" s="71" t="s">
        <v>142</v>
      </c>
      <c r="K40" s="71" t="s">
        <v>142</v>
      </c>
      <c r="L40" s="73" t="s">
        <v>142</v>
      </c>
    </row>
    <row r="41" spans="1:12" ht="14.25">
      <c r="A41" s="31" t="s">
        <v>182</v>
      </c>
      <c r="B41" s="72" t="s">
        <v>143</v>
      </c>
      <c r="C41" s="72" t="s">
        <v>143</v>
      </c>
      <c r="D41" s="74" t="s">
        <v>144</v>
      </c>
      <c r="E41" s="71" t="s">
        <v>142</v>
      </c>
      <c r="F41" s="74" t="s">
        <v>144</v>
      </c>
      <c r="G41" s="72" t="s">
        <v>143</v>
      </c>
      <c r="H41" s="71" t="s">
        <v>142</v>
      </c>
      <c r="I41" s="71" t="s">
        <v>142</v>
      </c>
      <c r="J41" s="71" t="s">
        <v>142</v>
      </c>
      <c r="K41" s="71" t="s">
        <v>142</v>
      </c>
      <c r="L41" s="73" t="s">
        <v>142</v>
      </c>
    </row>
    <row r="42" spans="1:12" ht="14.25">
      <c r="A42" s="31" t="s">
        <v>183</v>
      </c>
      <c r="B42" s="72" t="s">
        <v>143</v>
      </c>
      <c r="C42" s="72" t="s">
        <v>143</v>
      </c>
      <c r="D42" s="72" t="s">
        <v>143</v>
      </c>
      <c r="E42" s="72" t="s">
        <v>143</v>
      </c>
      <c r="F42" s="72" t="s">
        <v>143</v>
      </c>
      <c r="G42" s="71" t="s">
        <v>142</v>
      </c>
      <c r="H42" s="72" t="s">
        <v>143</v>
      </c>
      <c r="I42" s="72" t="s">
        <v>143</v>
      </c>
      <c r="J42" s="71" t="s">
        <v>142</v>
      </c>
      <c r="K42" s="71" t="s">
        <v>142</v>
      </c>
      <c r="L42" s="73" t="s">
        <v>142</v>
      </c>
    </row>
    <row r="43" spans="1:12" ht="14.25">
      <c r="A43" s="31" t="s">
        <v>184</v>
      </c>
      <c r="B43" s="72" t="s">
        <v>143</v>
      </c>
      <c r="C43" s="72" t="s">
        <v>143</v>
      </c>
      <c r="D43" s="72" t="s">
        <v>143</v>
      </c>
      <c r="E43" s="72" t="s">
        <v>143</v>
      </c>
      <c r="F43" s="72" t="s">
        <v>143</v>
      </c>
      <c r="G43" s="74" t="s">
        <v>144</v>
      </c>
      <c r="H43" s="74" t="s">
        <v>144</v>
      </c>
      <c r="I43" s="72" t="s">
        <v>143</v>
      </c>
      <c r="J43" s="71" t="s">
        <v>142</v>
      </c>
      <c r="K43" s="71" t="s">
        <v>142</v>
      </c>
      <c r="L43" s="73" t="s">
        <v>142</v>
      </c>
    </row>
    <row r="44" spans="1:12" ht="14.25">
      <c r="A44" s="31" t="s">
        <v>185</v>
      </c>
      <c r="B44" s="74" t="s">
        <v>144</v>
      </c>
      <c r="C44" s="71" t="s">
        <v>142</v>
      </c>
      <c r="D44" s="71" t="s">
        <v>142</v>
      </c>
      <c r="E44" s="71" t="s">
        <v>142</v>
      </c>
      <c r="F44" s="71" t="s">
        <v>142</v>
      </c>
      <c r="G44" s="74" t="s">
        <v>144</v>
      </c>
      <c r="H44" s="74" t="s">
        <v>144</v>
      </c>
      <c r="I44" s="74" t="s">
        <v>144</v>
      </c>
      <c r="J44" s="71" t="s">
        <v>142</v>
      </c>
      <c r="K44" s="71" t="s">
        <v>142</v>
      </c>
      <c r="L44" s="73" t="s">
        <v>142</v>
      </c>
    </row>
    <row r="45" spans="1:12">
      <c r="A45" s="32" t="s">
        <v>186</v>
      </c>
    </row>
    <row r="46" spans="1:12">
      <c r="A46" s="32" t="s">
        <v>187</v>
      </c>
      <c r="B46" s="23"/>
      <c r="C46" s="23"/>
      <c r="D46" s="23"/>
      <c r="E46" s="23"/>
      <c r="F46" s="23"/>
      <c r="G46" s="23"/>
      <c r="H46" s="23"/>
      <c r="I46" s="23"/>
    </row>
  </sheetData>
  <customSheetViews>
    <customSheetView guid="{9CA68ABA-C7BA-4E64-96EE-1D97745C1F44}" topLeftCell="A16">
      <pageMargins left="0.78740157499999996" right="0.78740157499999996" top="0.984251969" bottom="0.984251969" header="0.4921259845" footer="0.4921259845"/>
      <pageSetup paperSize="9" orientation="portrait" r:id="rId1"/>
      <headerFooter alignWithMargins="0"/>
    </customSheetView>
  </customSheetViews>
  <pageMargins left="0.78740157499999996" right="0.78740157499999996" top="0.984251969" bottom="0.984251969" header="0.4921259845" footer="0.4921259845"/>
  <pageSetup paperSize="9" orientation="portrait"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H19" sqref="H19"/>
    </sheetView>
  </sheetViews>
  <sheetFormatPr baseColWidth="10" defaultColWidth="11.25" defaultRowHeight="15"/>
  <cols>
    <col min="1" max="1" width="11.25" style="175"/>
    <col min="2" max="2" width="11.75" style="175" customWidth="1"/>
    <col min="3" max="3" width="13.125" style="175" customWidth="1"/>
    <col min="4" max="4" width="15.75" style="175" customWidth="1"/>
    <col min="5" max="5" width="11.25" style="175"/>
    <col min="6" max="6" width="12.125" style="175" customWidth="1"/>
    <col min="7" max="8" width="11.25" style="175"/>
    <col min="9" max="9" width="12.5" style="175" customWidth="1"/>
    <col min="10" max="11" width="11.25" style="175"/>
    <col min="12" max="12" width="12.25" style="175" customWidth="1"/>
    <col min="13" max="16384" width="11.25" style="175"/>
  </cols>
  <sheetData>
    <row r="1" spans="1:13" ht="27.6" customHeight="1">
      <c r="A1" s="274" t="s">
        <v>568</v>
      </c>
      <c r="B1" s="274"/>
      <c r="C1" s="274"/>
      <c r="D1" s="274"/>
      <c r="E1" s="274"/>
      <c r="F1" s="274"/>
      <c r="G1" s="274"/>
      <c r="H1" s="273"/>
      <c r="I1" s="273"/>
      <c r="J1" s="273"/>
      <c r="K1" s="273"/>
      <c r="L1" s="273"/>
      <c r="M1" s="273"/>
    </row>
    <row r="2" spans="1:13">
      <c r="A2" s="1057" t="s">
        <v>257</v>
      </c>
      <c r="B2" s="1059" t="s">
        <v>572</v>
      </c>
      <c r="C2" s="1060"/>
      <c r="D2" s="1060"/>
      <c r="E2" s="1061"/>
      <c r="F2" s="1061"/>
      <c r="G2" s="1062"/>
      <c r="H2" s="1063" t="s">
        <v>550</v>
      </c>
      <c r="I2" s="1060"/>
      <c r="J2" s="1060"/>
      <c r="K2" s="1061"/>
      <c r="L2" s="1061"/>
      <c r="M2" s="1062"/>
    </row>
    <row r="3" spans="1:13">
      <c r="A3" s="1058"/>
      <c r="B3" s="1064" t="s">
        <v>573</v>
      </c>
      <c r="C3" s="1065"/>
      <c r="D3" s="1066"/>
      <c r="E3" s="1067" t="s">
        <v>574</v>
      </c>
      <c r="F3" s="1065"/>
      <c r="G3" s="1068"/>
      <c r="H3" s="1064" t="s">
        <v>573</v>
      </c>
      <c r="I3" s="1065"/>
      <c r="J3" s="1066"/>
      <c r="K3" s="1067" t="s">
        <v>574</v>
      </c>
      <c r="L3" s="1065"/>
      <c r="M3" s="1068"/>
    </row>
    <row r="4" spans="1:13" ht="38.25">
      <c r="A4" s="1058"/>
      <c r="B4" s="217" t="s">
        <v>575</v>
      </c>
      <c r="C4" s="218" t="s">
        <v>576</v>
      </c>
      <c r="D4" s="218" t="s">
        <v>562</v>
      </c>
      <c r="E4" s="217" t="s">
        <v>575</v>
      </c>
      <c r="F4" s="218" t="s">
        <v>576</v>
      </c>
      <c r="G4" s="218" t="s">
        <v>562</v>
      </c>
      <c r="H4" s="217" t="s">
        <v>575</v>
      </c>
      <c r="I4" s="218" t="s">
        <v>576</v>
      </c>
      <c r="J4" s="218" t="s">
        <v>562</v>
      </c>
      <c r="K4" s="217" t="s">
        <v>575</v>
      </c>
      <c r="L4" s="218" t="s">
        <v>576</v>
      </c>
      <c r="M4" s="218" t="s">
        <v>562</v>
      </c>
    </row>
    <row r="5" spans="1:13">
      <c r="A5" s="250">
        <v>2005</v>
      </c>
      <c r="B5" s="266">
        <v>1502</v>
      </c>
      <c r="C5" s="251">
        <v>238</v>
      </c>
      <c r="D5" s="269">
        <f>C5*100/B5</f>
        <v>15.845539280958722</v>
      </c>
      <c r="E5" s="251">
        <v>87</v>
      </c>
      <c r="F5" s="251" t="s">
        <v>528</v>
      </c>
      <c r="G5" s="252" t="s">
        <v>528</v>
      </c>
      <c r="H5" s="266">
        <v>94592</v>
      </c>
      <c r="I5" s="266">
        <v>14989</v>
      </c>
      <c r="J5" s="269">
        <f>I5*100/H5</f>
        <v>15.845948917456022</v>
      </c>
      <c r="K5" s="266">
        <v>1725</v>
      </c>
      <c r="L5" s="251">
        <v>58</v>
      </c>
      <c r="M5" s="269">
        <f>L5*100/K5</f>
        <v>3.36231884057971</v>
      </c>
    </row>
    <row r="6" spans="1:13">
      <c r="A6" s="250">
        <v>2006</v>
      </c>
      <c r="B6" s="266">
        <v>1429</v>
      </c>
      <c r="C6" s="251">
        <v>247</v>
      </c>
      <c r="D6" s="269">
        <f t="shared" ref="D6:D11" si="0">C6*100/B6</f>
        <v>17.284814555633311</v>
      </c>
      <c r="E6" s="253">
        <v>130</v>
      </c>
      <c r="F6" s="251">
        <v>3</v>
      </c>
      <c r="G6" s="269">
        <f>F6*100/E6</f>
        <v>2.3076923076923075</v>
      </c>
      <c r="H6" s="266">
        <v>94186</v>
      </c>
      <c r="I6" s="266">
        <v>12561</v>
      </c>
      <c r="J6" s="269">
        <f t="shared" ref="J6:J11" si="1">I6*100/H6</f>
        <v>13.336376956235535</v>
      </c>
      <c r="K6" s="266">
        <v>1852</v>
      </c>
      <c r="L6" s="251">
        <v>69</v>
      </c>
      <c r="M6" s="269">
        <f t="shared" ref="M6:M11" si="2">L6*100/K6</f>
        <v>3.7257019438444923</v>
      </c>
    </row>
    <row r="7" spans="1:13">
      <c r="A7" s="250">
        <v>2007</v>
      </c>
      <c r="B7" s="267">
        <v>1382</v>
      </c>
      <c r="C7" s="251">
        <v>191</v>
      </c>
      <c r="D7" s="269">
        <f t="shared" si="0"/>
        <v>13.8205499276411</v>
      </c>
      <c r="E7" s="251">
        <v>144</v>
      </c>
      <c r="F7" s="251">
        <v>3</v>
      </c>
      <c r="G7" s="269">
        <f t="shared" ref="G7:G11" si="3">F7*100/E7</f>
        <v>2.0833333333333335</v>
      </c>
      <c r="H7" s="267">
        <v>92057</v>
      </c>
      <c r="I7" s="267">
        <v>10285</v>
      </c>
      <c r="J7" s="269">
        <f t="shared" si="1"/>
        <v>11.172425779679982</v>
      </c>
      <c r="K7" s="267">
        <v>2002</v>
      </c>
      <c r="L7" s="251">
        <v>64</v>
      </c>
      <c r="M7" s="269">
        <f t="shared" si="2"/>
        <v>3.1968031968031969</v>
      </c>
    </row>
    <row r="8" spans="1:13">
      <c r="A8" s="250">
        <v>2008</v>
      </c>
      <c r="B8" s="266">
        <v>1322</v>
      </c>
      <c r="C8" s="251">
        <v>165</v>
      </c>
      <c r="D8" s="269">
        <f t="shared" si="0"/>
        <v>12.48108925869894</v>
      </c>
      <c r="E8" s="251">
        <v>142</v>
      </c>
      <c r="F8" s="251">
        <v>4</v>
      </c>
      <c r="G8" s="269">
        <f t="shared" si="3"/>
        <v>2.816901408450704</v>
      </c>
      <c r="H8" s="266">
        <v>85617</v>
      </c>
      <c r="I8" s="266">
        <v>9540</v>
      </c>
      <c r="J8" s="269">
        <f t="shared" si="1"/>
        <v>11.142646904236308</v>
      </c>
      <c r="K8" s="266">
        <v>2017</v>
      </c>
      <c r="L8" s="251">
        <v>83</v>
      </c>
      <c r="M8" s="269">
        <f t="shared" si="2"/>
        <v>4.1150223103619235</v>
      </c>
    </row>
    <row r="9" spans="1:13">
      <c r="A9" s="250">
        <v>2009</v>
      </c>
      <c r="B9" s="266">
        <v>1382</v>
      </c>
      <c r="C9" s="251">
        <v>169</v>
      </c>
      <c r="D9" s="269">
        <f t="shared" si="0"/>
        <v>12.228654124457309</v>
      </c>
      <c r="E9" s="253">
        <v>141</v>
      </c>
      <c r="F9" s="251">
        <v>5</v>
      </c>
      <c r="G9" s="269">
        <f t="shared" si="3"/>
        <v>3.5460992907801416</v>
      </c>
      <c r="H9" s="266">
        <v>83733</v>
      </c>
      <c r="I9" s="266">
        <v>9350</v>
      </c>
      <c r="J9" s="269">
        <f t="shared" si="1"/>
        <v>11.166445726296681</v>
      </c>
      <c r="K9" s="266">
        <v>2132</v>
      </c>
      <c r="L9" s="251">
        <v>99</v>
      </c>
      <c r="M9" s="269">
        <f t="shared" si="2"/>
        <v>4.6435272045028144</v>
      </c>
    </row>
    <row r="10" spans="1:13">
      <c r="A10" s="250">
        <v>2010</v>
      </c>
      <c r="B10" s="266">
        <v>1333</v>
      </c>
      <c r="C10" s="251">
        <v>159</v>
      </c>
      <c r="D10" s="269">
        <f t="shared" si="0"/>
        <v>11.927981995498875</v>
      </c>
      <c r="E10" s="251">
        <v>156</v>
      </c>
      <c r="F10" s="251">
        <v>8</v>
      </c>
      <c r="G10" s="269">
        <f t="shared" si="3"/>
        <v>5.1282051282051286</v>
      </c>
      <c r="H10" s="266">
        <v>81346</v>
      </c>
      <c r="I10" s="266">
        <v>9057</v>
      </c>
      <c r="J10" s="269">
        <f t="shared" si="1"/>
        <v>11.133921766282301</v>
      </c>
      <c r="K10" s="266">
        <v>2197</v>
      </c>
      <c r="L10" s="251">
        <v>95</v>
      </c>
      <c r="M10" s="269">
        <f t="shared" si="2"/>
        <v>4.3240782885753299</v>
      </c>
    </row>
    <row r="11" spans="1:13" ht="15.75" thickBot="1">
      <c r="A11" s="254">
        <v>2011</v>
      </c>
      <c r="B11" s="268">
        <v>1405</v>
      </c>
      <c r="C11" s="255">
        <v>186</v>
      </c>
      <c r="D11" s="270">
        <f t="shared" si="0"/>
        <v>13.238434163701067</v>
      </c>
      <c r="E11" s="256">
        <v>161</v>
      </c>
      <c r="F11" s="255">
        <v>2</v>
      </c>
      <c r="G11" s="269">
        <f t="shared" si="3"/>
        <v>1.2422360248447204</v>
      </c>
      <c r="H11" s="268">
        <v>81882</v>
      </c>
      <c r="I11" s="268">
        <v>8067</v>
      </c>
      <c r="J11" s="270">
        <f t="shared" si="1"/>
        <v>9.8519821206125897</v>
      </c>
      <c r="K11" s="268">
        <v>2149</v>
      </c>
      <c r="L11" s="255">
        <v>101</v>
      </c>
      <c r="M11" s="270">
        <f t="shared" si="2"/>
        <v>4.6998604001861333</v>
      </c>
    </row>
    <row r="12" spans="1:13" ht="13.9" customHeight="1" thickTop="1">
      <c r="A12" s="271" t="s">
        <v>577</v>
      </c>
      <c r="B12" s="272"/>
      <c r="C12" s="272"/>
      <c r="D12" s="272"/>
      <c r="E12" s="272"/>
      <c r="F12" s="272"/>
      <c r="G12" s="272"/>
      <c r="H12" s="273"/>
      <c r="I12" s="273"/>
      <c r="J12" s="273"/>
      <c r="K12" s="273"/>
      <c r="L12" s="273"/>
      <c r="M12" s="273"/>
    </row>
    <row r="16" spans="1:13">
      <c r="A16" s="257"/>
      <c r="B16" s="257"/>
      <c r="C16" s="257"/>
      <c r="D16" s="257"/>
      <c r="E16" s="257"/>
    </row>
    <row r="17" spans="1:7">
      <c r="A17" s="257"/>
      <c r="B17" s="257"/>
      <c r="C17" s="257"/>
      <c r="D17" s="257"/>
      <c r="E17" s="257"/>
    </row>
    <row r="18" spans="1:7" ht="15" customHeight="1">
      <c r="A18" s="257"/>
      <c r="B18" s="257"/>
      <c r="C18" s="257"/>
      <c r="D18" s="257"/>
      <c r="E18" s="257"/>
      <c r="F18" s="247"/>
      <c r="G18" s="258"/>
    </row>
    <row r="19" spans="1:7">
      <c r="A19" s="219"/>
      <c r="B19" s="219"/>
      <c r="C19" s="219"/>
      <c r="D19" s="220"/>
      <c r="E19" s="220"/>
      <c r="F19" s="221"/>
      <c r="G19" s="222"/>
    </row>
    <row r="20" spans="1:7" ht="18.75" customHeight="1">
      <c r="A20" s="259"/>
      <c r="B20" s="260"/>
      <c r="C20" s="261"/>
      <c r="D20" s="261"/>
      <c r="E20" s="261"/>
      <c r="F20" s="247"/>
      <c r="G20" s="247"/>
    </row>
    <row r="21" spans="1:7" ht="15" customHeight="1">
      <c r="A21" s="259"/>
      <c r="B21" s="260"/>
      <c r="C21" s="261"/>
      <c r="D21" s="261"/>
      <c r="E21" s="261"/>
    </row>
    <row r="22" spans="1:7">
      <c r="A22" s="259"/>
      <c r="B22" s="260"/>
      <c r="C22" s="261"/>
      <c r="D22" s="262"/>
      <c r="E22" s="261"/>
    </row>
    <row r="23" spans="1:7">
      <c r="A23" s="259"/>
      <c r="B23" s="260"/>
      <c r="C23" s="261"/>
      <c r="D23" s="261"/>
      <c r="E23" s="261"/>
    </row>
    <row r="24" spans="1:7">
      <c r="A24" s="259"/>
      <c r="B24" s="260"/>
      <c r="C24" s="261"/>
      <c r="D24" s="261"/>
      <c r="E24" s="261"/>
    </row>
    <row r="25" spans="1:7">
      <c r="A25" s="259"/>
      <c r="B25" s="260"/>
      <c r="C25" s="261"/>
      <c r="D25" s="261"/>
      <c r="E25" s="261"/>
    </row>
    <row r="26" spans="1:7">
      <c r="A26" s="259"/>
      <c r="B26" s="260"/>
      <c r="C26" s="261"/>
      <c r="D26" s="261"/>
      <c r="E26" s="261"/>
    </row>
    <row r="27" spans="1:7">
      <c r="A27" s="259"/>
      <c r="B27" s="248"/>
      <c r="C27" s="248"/>
      <c r="D27" s="248"/>
      <c r="E27" s="248"/>
    </row>
    <row r="28" spans="1:7" ht="15" customHeight="1">
      <c r="A28" s="259"/>
      <c r="B28" s="260"/>
      <c r="C28" s="261"/>
      <c r="D28" s="261"/>
      <c r="E28" s="261"/>
    </row>
    <row r="29" spans="1:7">
      <c r="A29" s="259"/>
      <c r="B29" s="260"/>
      <c r="C29" s="261"/>
      <c r="D29" s="262"/>
      <c r="E29" s="261"/>
    </row>
    <row r="30" spans="1:7">
      <c r="A30" s="259"/>
      <c r="B30" s="260"/>
      <c r="C30" s="261"/>
      <c r="D30" s="261"/>
      <c r="E30" s="261"/>
    </row>
    <row r="31" spans="1:7">
      <c r="A31" s="259"/>
      <c r="B31" s="260"/>
      <c r="C31" s="261"/>
      <c r="D31" s="261"/>
      <c r="E31" s="261"/>
    </row>
    <row r="32" spans="1:7">
      <c r="A32" s="259"/>
      <c r="B32" s="260"/>
      <c r="C32" s="261"/>
      <c r="D32" s="262"/>
      <c r="E32" s="261"/>
    </row>
    <row r="33" spans="1:5">
      <c r="A33" s="259"/>
      <c r="B33" s="260"/>
      <c r="C33" s="261"/>
      <c r="D33" s="261"/>
      <c r="E33" s="261"/>
    </row>
    <row r="34" spans="1:5">
      <c r="A34" s="259"/>
      <c r="B34" s="260"/>
      <c r="C34" s="261"/>
      <c r="D34" s="262"/>
      <c r="E34" s="261"/>
    </row>
    <row r="35" spans="1:5">
      <c r="A35" s="263"/>
      <c r="B35" s="248"/>
      <c r="C35" s="248"/>
      <c r="D35" s="248"/>
      <c r="E35" s="248"/>
    </row>
    <row r="36" spans="1:5">
      <c r="A36" s="248"/>
      <c r="B36" s="248"/>
      <c r="C36" s="248"/>
      <c r="D36" s="248"/>
      <c r="E36" s="248"/>
    </row>
    <row r="37" spans="1:5">
      <c r="A37" s="248"/>
      <c r="B37" s="248"/>
      <c r="C37" s="248"/>
      <c r="D37" s="248"/>
      <c r="E37" s="248"/>
    </row>
  </sheetData>
  <customSheetViews>
    <customSheetView guid="{9CA68ABA-C7BA-4E64-96EE-1D97745C1F44}">
      <pageMargins left="0.7" right="0.7" top="0.78740157499999996" bottom="0.78740157499999996" header="0.3" footer="0.3"/>
      <pageSetup paperSize="9" orientation="portrait" verticalDpi="0" r:id="rId1"/>
    </customSheetView>
  </customSheetViews>
  <mergeCells count="7">
    <mergeCell ref="A2:A4"/>
    <mergeCell ref="B2:G2"/>
    <mergeCell ref="H2:M2"/>
    <mergeCell ref="B3:D3"/>
    <mergeCell ref="E3:G3"/>
    <mergeCell ref="H3:J3"/>
    <mergeCell ref="K3:M3"/>
  </mergeCells>
  <pageMargins left="0.7" right="0.7" top="0.78740157499999996" bottom="0.78740157499999996" header="0.3" footer="0.3"/>
  <pageSetup paperSize="9" orientation="portrait" verticalDpi="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Q1" sqref="Q1"/>
    </sheetView>
  </sheetViews>
  <sheetFormatPr baseColWidth="10" defaultColWidth="10.25" defaultRowHeight="12.75"/>
  <cols>
    <col min="1" max="1" width="7.75" style="183" customWidth="1"/>
    <col min="2" max="2" width="8.375" style="183" customWidth="1"/>
    <col min="3" max="3" width="13" style="183" customWidth="1"/>
    <col min="4" max="16" width="8.25" style="183" customWidth="1"/>
    <col min="17" max="16384" width="10.25" style="183"/>
  </cols>
  <sheetData>
    <row r="1" spans="1:16" ht="27.6" customHeight="1">
      <c r="A1" s="318" t="s">
        <v>578</v>
      </c>
      <c r="B1" s="274"/>
      <c r="C1" s="274"/>
      <c r="D1" s="274"/>
      <c r="E1" s="274"/>
      <c r="F1" s="274"/>
      <c r="G1" s="274"/>
      <c r="H1" s="274"/>
      <c r="I1" s="274"/>
      <c r="J1" s="274"/>
      <c r="K1" s="274"/>
      <c r="L1" s="274"/>
      <c r="M1" s="274"/>
      <c r="N1" s="274"/>
      <c r="O1" s="274"/>
      <c r="P1" s="274"/>
    </row>
    <row r="2" spans="1:16" ht="48" customHeight="1">
      <c r="A2" s="1036" t="s">
        <v>579</v>
      </c>
      <c r="B2" s="1036" t="s">
        <v>20</v>
      </c>
      <c r="C2" s="275" t="s">
        <v>622</v>
      </c>
      <c r="D2" s="1036" t="s">
        <v>631</v>
      </c>
      <c r="E2" s="1036"/>
      <c r="F2" s="1036" t="s">
        <v>580</v>
      </c>
      <c r="G2" s="1036"/>
      <c r="H2" s="1036"/>
      <c r="I2" s="1036" t="s">
        <v>581</v>
      </c>
      <c r="J2" s="1036"/>
      <c r="K2" s="1036"/>
      <c r="L2" s="1036" t="s">
        <v>582</v>
      </c>
      <c r="M2" s="1036"/>
      <c r="N2" s="1036"/>
      <c r="O2" s="1036" t="s">
        <v>624</v>
      </c>
      <c r="P2" s="1036"/>
    </row>
    <row r="3" spans="1:16">
      <c r="A3" s="1036"/>
      <c r="B3" s="1036"/>
      <c r="C3" s="223" t="s">
        <v>24</v>
      </c>
      <c r="D3" s="223" t="s">
        <v>24</v>
      </c>
      <c r="E3" s="281" t="s">
        <v>583</v>
      </c>
      <c r="F3" s="223" t="s">
        <v>24</v>
      </c>
      <c r="G3" s="281" t="s">
        <v>583</v>
      </c>
      <c r="H3" s="281" t="s">
        <v>584</v>
      </c>
      <c r="I3" s="223" t="s">
        <v>24</v>
      </c>
      <c r="J3" s="281" t="s">
        <v>583</v>
      </c>
      <c r="K3" s="281" t="s">
        <v>584</v>
      </c>
      <c r="L3" s="223" t="s">
        <v>24</v>
      </c>
      <c r="M3" s="281" t="s">
        <v>583</v>
      </c>
      <c r="N3" s="281" t="s">
        <v>584</v>
      </c>
      <c r="O3" s="223" t="s">
        <v>24</v>
      </c>
      <c r="P3" s="281" t="s">
        <v>583</v>
      </c>
    </row>
    <row r="4" spans="1:16">
      <c r="A4" s="1069" t="s">
        <v>585</v>
      </c>
      <c r="B4" s="224" t="s">
        <v>586</v>
      </c>
      <c r="C4" s="276">
        <v>913</v>
      </c>
      <c r="D4" s="276">
        <v>813</v>
      </c>
      <c r="E4" s="278">
        <v>89.04709748083242</v>
      </c>
      <c r="F4" s="276">
        <v>682</v>
      </c>
      <c r="G4" s="278">
        <v>74.698795180722882</v>
      </c>
      <c r="H4" s="278">
        <v>83.886838868388679</v>
      </c>
      <c r="I4" s="276">
        <v>78</v>
      </c>
      <c r="J4" s="278">
        <v>8.5432639649507127</v>
      </c>
      <c r="K4" s="278">
        <v>9.5940959409594093</v>
      </c>
      <c r="L4" s="276">
        <v>53</v>
      </c>
      <c r="M4" s="278">
        <v>5.8050383351588168</v>
      </c>
      <c r="N4" s="278">
        <v>6.519065190651907</v>
      </c>
      <c r="O4" s="276">
        <v>100</v>
      </c>
      <c r="P4" s="278">
        <v>10.952902519167578</v>
      </c>
    </row>
    <row r="5" spans="1:16">
      <c r="A5" s="1069"/>
      <c r="B5" s="224" t="s">
        <v>587</v>
      </c>
      <c r="C5" s="276">
        <v>871</v>
      </c>
      <c r="D5" s="276">
        <v>828</v>
      </c>
      <c r="E5" s="278">
        <v>95.063145809414465</v>
      </c>
      <c r="F5" s="276">
        <v>701</v>
      </c>
      <c r="G5" s="278">
        <v>80.482204362801383</v>
      </c>
      <c r="H5" s="278">
        <v>84.661835748792271</v>
      </c>
      <c r="I5" s="276">
        <v>94</v>
      </c>
      <c r="J5" s="278">
        <v>10.79219288174512</v>
      </c>
      <c r="K5" s="278">
        <v>11.352657004830919</v>
      </c>
      <c r="L5" s="276">
        <v>33</v>
      </c>
      <c r="M5" s="278">
        <v>3.788748564867968</v>
      </c>
      <c r="N5" s="278">
        <v>3.9855072463768111</v>
      </c>
      <c r="O5" s="276">
        <v>43</v>
      </c>
      <c r="P5" s="278">
        <v>4.9368541905855334</v>
      </c>
    </row>
    <row r="6" spans="1:16">
      <c r="A6" s="1069"/>
      <c r="B6" s="224" t="s">
        <v>588</v>
      </c>
      <c r="C6" s="276">
        <v>1784</v>
      </c>
      <c r="D6" s="276">
        <v>1641</v>
      </c>
      <c r="E6" s="278">
        <v>91.984304932735427</v>
      </c>
      <c r="F6" s="276">
        <v>1383</v>
      </c>
      <c r="G6" s="278">
        <v>77.52242152466367</v>
      </c>
      <c r="H6" s="278">
        <v>84.277879341864718</v>
      </c>
      <c r="I6" s="276">
        <v>172</v>
      </c>
      <c r="J6" s="278">
        <v>9.6412556053811667</v>
      </c>
      <c r="K6" s="278">
        <v>10.481413772090189</v>
      </c>
      <c r="L6" s="276">
        <v>86</v>
      </c>
      <c r="M6" s="278">
        <v>4.8206278026905833</v>
      </c>
      <c r="N6" s="278">
        <v>5.2407068860450945</v>
      </c>
      <c r="O6" s="276">
        <v>143</v>
      </c>
      <c r="P6" s="278">
        <v>8.0156950672645735</v>
      </c>
    </row>
    <row r="7" spans="1:16">
      <c r="A7" s="1069" t="s">
        <v>589</v>
      </c>
      <c r="B7" s="224" t="s">
        <v>586</v>
      </c>
      <c r="C7" s="276">
        <v>907</v>
      </c>
      <c r="D7" s="276">
        <v>819</v>
      </c>
      <c r="E7" s="278">
        <v>90.297684674751935</v>
      </c>
      <c r="F7" s="276">
        <v>700</v>
      </c>
      <c r="G7" s="278">
        <v>77.177508269018745</v>
      </c>
      <c r="H7" s="278">
        <v>85.470085470085465</v>
      </c>
      <c r="I7" s="276">
        <v>68</v>
      </c>
      <c r="J7" s="278">
        <v>7.4972436604189632</v>
      </c>
      <c r="K7" s="278">
        <v>8.3028083028083017</v>
      </c>
      <c r="L7" s="276">
        <v>51</v>
      </c>
      <c r="M7" s="278">
        <v>5.6229327453142224</v>
      </c>
      <c r="N7" s="278">
        <v>6.2271062271062272</v>
      </c>
      <c r="O7" s="276">
        <v>88</v>
      </c>
      <c r="P7" s="278">
        <v>9.7023153252480707</v>
      </c>
    </row>
    <row r="8" spans="1:16">
      <c r="A8" s="1069"/>
      <c r="B8" s="224" t="s">
        <v>587</v>
      </c>
      <c r="C8" s="276">
        <v>806</v>
      </c>
      <c r="D8" s="276">
        <v>765</v>
      </c>
      <c r="E8" s="278">
        <v>94.913151364764275</v>
      </c>
      <c r="F8" s="276">
        <v>630</v>
      </c>
      <c r="G8" s="278">
        <v>78.16377171215882</v>
      </c>
      <c r="H8" s="278">
        <v>82.35294117647058</v>
      </c>
      <c r="I8" s="276">
        <v>104</v>
      </c>
      <c r="J8" s="278">
        <v>12.903225806451612</v>
      </c>
      <c r="K8" s="278">
        <v>13.594771241830065</v>
      </c>
      <c r="L8" s="276">
        <v>31</v>
      </c>
      <c r="M8" s="278">
        <v>3.8461538461538463</v>
      </c>
      <c r="N8" s="278">
        <v>4.0522875816993462</v>
      </c>
      <c r="O8" s="276">
        <v>41</v>
      </c>
      <c r="P8" s="278">
        <v>5.0868486352357323</v>
      </c>
    </row>
    <row r="9" spans="1:16">
      <c r="A9" s="1069"/>
      <c r="B9" s="224" t="s">
        <v>588</v>
      </c>
      <c r="C9" s="276">
        <v>1713</v>
      </c>
      <c r="D9" s="276">
        <v>1584</v>
      </c>
      <c r="E9" s="278">
        <v>92.469352014010511</v>
      </c>
      <c r="F9" s="276">
        <v>1330</v>
      </c>
      <c r="G9" s="278">
        <v>77.641564506713365</v>
      </c>
      <c r="H9" s="278">
        <v>83.964646464646464</v>
      </c>
      <c r="I9" s="276">
        <v>172</v>
      </c>
      <c r="J9" s="278">
        <v>10.040863981319323</v>
      </c>
      <c r="K9" s="278">
        <v>10.85858585858586</v>
      </c>
      <c r="L9" s="276">
        <v>82</v>
      </c>
      <c r="M9" s="278">
        <v>4.7869235259778167</v>
      </c>
      <c r="N9" s="278">
        <v>5.1767676767676765</v>
      </c>
      <c r="O9" s="276">
        <v>129</v>
      </c>
      <c r="P9" s="278">
        <v>7.530647985989491</v>
      </c>
    </row>
    <row r="10" spans="1:16">
      <c r="A10" s="1069" t="s">
        <v>590</v>
      </c>
      <c r="B10" s="224" t="s">
        <v>586</v>
      </c>
      <c r="C10" s="276">
        <v>889</v>
      </c>
      <c r="D10" s="276">
        <v>813</v>
      </c>
      <c r="E10" s="278">
        <v>91.451068616422944</v>
      </c>
      <c r="F10" s="276">
        <v>692</v>
      </c>
      <c r="G10" s="278">
        <v>77.840269966254212</v>
      </c>
      <c r="H10" s="278">
        <v>85.116851168511687</v>
      </c>
      <c r="I10" s="276">
        <v>67</v>
      </c>
      <c r="J10" s="278">
        <v>7.5365579302587182</v>
      </c>
      <c r="K10" s="278">
        <v>8.2410824108241076</v>
      </c>
      <c r="L10" s="276">
        <v>54</v>
      </c>
      <c r="M10" s="278">
        <v>6.0742407199100112</v>
      </c>
      <c r="N10" s="278">
        <v>6.6420664206642073</v>
      </c>
      <c r="O10" s="276">
        <v>76</v>
      </c>
      <c r="P10" s="278">
        <v>8.5489313835770542</v>
      </c>
    </row>
    <row r="11" spans="1:16">
      <c r="A11" s="1069"/>
      <c r="B11" s="224" t="s">
        <v>587</v>
      </c>
      <c r="C11" s="276">
        <v>811</v>
      </c>
      <c r="D11" s="276">
        <v>769</v>
      </c>
      <c r="E11" s="278">
        <v>94.821208384710232</v>
      </c>
      <c r="F11" s="276">
        <v>611</v>
      </c>
      <c r="G11" s="278">
        <v>75.339087546239213</v>
      </c>
      <c r="H11" s="278">
        <v>79.453836150845262</v>
      </c>
      <c r="I11" s="276">
        <v>135</v>
      </c>
      <c r="J11" s="278">
        <v>16.646115906288532</v>
      </c>
      <c r="K11" s="278">
        <v>17.555266579973992</v>
      </c>
      <c r="L11" s="276">
        <v>23</v>
      </c>
      <c r="M11" s="278">
        <v>2.8360049321824907</v>
      </c>
      <c r="N11" s="278">
        <v>2.990897269180754</v>
      </c>
      <c r="O11" s="276">
        <v>42</v>
      </c>
      <c r="P11" s="278">
        <v>5.1787916152897653</v>
      </c>
    </row>
    <row r="12" spans="1:16">
      <c r="A12" s="1069"/>
      <c r="B12" s="224" t="s">
        <v>588</v>
      </c>
      <c r="C12" s="276">
        <v>1700</v>
      </c>
      <c r="D12" s="276">
        <v>1582</v>
      </c>
      <c r="E12" s="278">
        <v>93.058823529411754</v>
      </c>
      <c r="F12" s="276">
        <v>1303</v>
      </c>
      <c r="G12" s="278">
        <v>76.647058823529406</v>
      </c>
      <c r="H12" s="278">
        <v>82.364096080910244</v>
      </c>
      <c r="I12" s="276">
        <v>202</v>
      </c>
      <c r="J12" s="278">
        <v>11.882352941176471</v>
      </c>
      <c r="K12" s="278">
        <v>12.76864728192162</v>
      </c>
      <c r="L12" s="276">
        <v>77</v>
      </c>
      <c r="M12" s="278">
        <v>4.5294117647058822</v>
      </c>
      <c r="N12" s="278">
        <v>4.8672566371681416</v>
      </c>
      <c r="O12" s="276">
        <v>118</v>
      </c>
      <c r="P12" s="278">
        <v>6.9411764705882355</v>
      </c>
    </row>
    <row r="13" spans="1:16">
      <c r="A13" s="1069" t="s">
        <v>591</v>
      </c>
      <c r="B13" s="224" t="s">
        <v>586</v>
      </c>
      <c r="C13" s="276">
        <v>998</v>
      </c>
      <c r="D13" s="276">
        <v>926</v>
      </c>
      <c r="E13" s="278">
        <v>92.785571142284567</v>
      </c>
      <c r="F13" s="276">
        <v>740</v>
      </c>
      <c r="G13" s="278">
        <v>74.148296593186373</v>
      </c>
      <c r="H13" s="278">
        <v>79.91360691144709</v>
      </c>
      <c r="I13" s="276">
        <v>110</v>
      </c>
      <c r="J13" s="278">
        <v>11.022044088176353</v>
      </c>
      <c r="K13" s="278">
        <v>11.879049676025918</v>
      </c>
      <c r="L13" s="276">
        <v>76</v>
      </c>
      <c r="M13" s="278">
        <v>7.6152304609218442</v>
      </c>
      <c r="N13" s="278">
        <v>8.2073434125269973</v>
      </c>
      <c r="O13" s="276">
        <v>72</v>
      </c>
      <c r="P13" s="278">
        <v>7.214428857715431</v>
      </c>
    </row>
    <row r="14" spans="1:16">
      <c r="A14" s="1069"/>
      <c r="B14" s="224" t="s">
        <v>587</v>
      </c>
      <c r="C14" s="276">
        <v>925</v>
      </c>
      <c r="D14" s="276">
        <v>882</v>
      </c>
      <c r="E14" s="278">
        <v>95.351351351351354</v>
      </c>
      <c r="F14" s="276">
        <v>694</v>
      </c>
      <c r="G14" s="278">
        <v>75.027027027027032</v>
      </c>
      <c r="H14" s="278">
        <v>78.684807256235828</v>
      </c>
      <c r="I14" s="276">
        <v>140</v>
      </c>
      <c r="J14" s="278">
        <v>15.135135135135137</v>
      </c>
      <c r="K14" s="278">
        <v>15.873015873015872</v>
      </c>
      <c r="L14" s="276">
        <v>48</v>
      </c>
      <c r="M14" s="278">
        <v>5.1891891891891886</v>
      </c>
      <c r="N14" s="278">
        <v>5.4421768707482991</v>
      </c>
      <c r="O14" s="276">
        <v>43</v>
      </c>
      <c r="P14" s="278">
        <v>4.6486486486486482</v>
      </c>
    </row>
    <row r="15" spans="1:16">
      <c r="A15" s="1069"/>
      <c r="B15" s="224" t="s">
        <v>588</v>
      </c>
      <c r="C15" s="276">
        <v>1923</v>
      </c>
      <c r="D15" s="276">
        <v>1808</v>
      </c>
      <c r="E15" s="278">
        <v>94.019760790431619</v>
      </c>
      <c r="F15" s="276">
        <v>1434</v>
      </c>
      <c r="G15" s="278">
        <v>74.570982839313572</v>
      </c>
      <c r="H15" s="278">
        <v>79.314159292035399</v>
      </c>
      <c r="I15" s="276">
        <v>250</v>
      </c>
      <c r="J15" s="278">
        <v>13.000520020800831</v>
      </c>
      <c r="K15" s="278">
        <v>13.827433628318584</v>
      </c>
      <c r="L15" s="276">
        <v>124</v>
      </c>
      <c r="M15" s="278">
        <v>6.4482579303172125</v>
      </c>
      <c r="N15" s="278">
        <v>6.8584070796460175</v>
      </c>
      <c r="O15" s="276">
        <v>115</v>
      </c>
      <c r="P15" s="278">
        <v>5.9802392095683823</v>
      </c>
    </row>
    <row r="16" spans="1:16">
      <c r="A16" s="1069" t="s">
        <v>592</v>
      </c>
      <c r="B16" s="224" t="s">
        <v>586</v>
      </c>
      <c r="C16" s="276">
        <v>1006</v>
      </c>
      <c r="D16" s="276">
        <v>932</v>
      </c>
      <c r="E16" s="278">
        <v>92.644135188866798</v>
      </c>
      <c r="F16" s="276">
        <v>750</v>
      </c>
      <c r="G16" s="278">
        <v>74.55268389662028</v>
      </c>
      <c r="H16" s="278">
        <v>80.472103004291853</v>
      </c>
      <c r="I16" s="276">
        <v>123</v>
      </c>
      <c r="J16" s="278">
        <v>12.226640159045726</v>
      </c>
      <c r="K16" s="278">
        <v>13.197424892703863</v>
      </c>
      <c r="L16" s="276">
        <v>59</v>
      </c>
      <c r="M16" s="278">
        <v>5.8648111332007948</v>
      </c>
      <c r="N16" s="278">
        <v>6.3304721030042916</v>
      </c>
      <c r="O16" s="276">
        <v>74</v>
      </c>
      <c r="P16" s="278">
        <v>7.3558648111332001</v>
      </c>
    </row>
    <row r="17" spans="1:16">
      <c r="A17" s="1069"/>
      <c r="B17" s="224" t="s">
        <v>587</v>
      </c>
      <c r="C17" s="276">
        <v>880</v>
      </c>
      <c r="D17" s="276">
        <v>840</v>
      </c>
      <c r="E17" s="278">
        <v>95.454545454545453</v>
      </c>
      <c r="F17" s="276">
        <v>648</v>
      </c>
      <c r="G17" s="278">
        <v>73.636363636363626</v>
      </c>
      <c r="H17" s="278">
        <v>77.142857142857153</v>
      </c>
      <c r="I17" s="276">
        <v>156</v>
      </c>
      <c r="J17" s="278">
        <v>17.727272727272727</v>
      </c>
      <c r="K17" s="278">
        <v>18.571428571428573</v>
      </c>
      <c r="L17" s="276">
        <v>36</v>
      </c>
      <c r="M17" s="278">
        <v>4.0909090909090908</v>
      </c>
      <c r="N17" s="278">
        <v>4.2857142857142856</v>
      </c>
      <c r="O17" s="276">
        <v>40</v>
      </c>
      <c r="P17" s="278">
        <v>4.5454545454545459</v>
      </c>
    </row>
    <row r="18" spans="1:16">
      <c r="A18" s="1069"/>
      <c r="B18" s="224" t="s">
        <v>588</v>
      </c>
      <c r="C18" s="276">
        <v>1886</v>
      </c>
      <c r="D18" s="276">
        <v>1772</v>
      </c>
      <c r="E18" s="278">
        <v>93.955461293743369</v>
      </c>
      <c r="F18" s="276">
        <v>1398</v>
      </c>
      <c r="G18" s="278">
        <v>74.125132555673375</v>
      </c>
      <c r="H18" s="278">
        <v>78.893905191873586</v>
      </c>
      <c r="I18" s="276">
        <v>279</v>
      </c>
      <c r="J18" s="278">
        <v>14.793213149522799</v>
      </c>
      <c r="K18" s="278">
        <v>15.744920993227989</v>
      </c>
      <c r="L18" s="276">
        <v>95</v>
      </c>
      <c r="M18" s="278">
        <v>5.0371155885471897</v>
      </c>
      <c r="N18" s="278">
        <v>5.3611738148984198</v>
      </c>
      <c r="O18" s="276">
        <v>114</v>
      </c>
      <c r="P18" s="278">
        <v>6.0445387062566276</v>
      </c>
    </row>
    <row r="19" spans="1:16">
      <c r="A19" s="1069" t="s">
        <v>593</v>
      </c>
      <c r="B19" s="224" t="s">
        <v>586</v>
      </c>
      <c r="C19" s="276">
        <v>1065</v>
      </c>
      <c r="D19" s="276">
        <v>964</v>
      </c>
      <c r="E19" s="278">
        <v>90.516431924882639</v>
      </c>
      <c r="F19" s="276">
        <v>780</v>
      </c>
      <c r="G19" s="278">
        <v>73.239436619718319</v>
      </c>
      <c r="H19" s="278">
        <v>80.912863070539416</v>
      </c>
      <c r="I19" s="276">
        <v>112</v>
      </c>
      <c r="J19" s="278">
        <v>10.516431924882628</v>
      </c>
      <c r="K19" s="278">
        <v>11.618257261410788</v>
      </c>
      <c r="L19" s="276">
        <v>72</v>
      </c>
      <c r="M19" s="278">
        <v>6.7605633802816891</v>
      </c>
      <c r="N19" s="278">
        <v>7.4688796680497926</v>
      </c>
      <c r="O19" s="276">
        <v>101</v>
      </c>
      <c r="P19" s="278">
        <v>9.4835680751173719</v>
      </c>
    </row>
    <row r="20" spans="1:16">
      <c r="A20" s="1069"/>
      <c r="B20" s="224" t="s">
        <v>587</v>
      </c>
      <c r="C20" s="276">
        <v>932</v>
      </c>
      <c r="D20" s="276">
        <v>882</v>
      </c>
      <c r="E20" s="278">
        <v>94.63519313304721</v>
      </c>
      <c r="F20" s="276">
        <v>714</v>
      </c>
      <c r="G20" s="278">
        <v>76.60944206008584</v>
      </c>
      <c r="H20" s="278">
        <v>80.952380952380949</v>
      </c>
      <c r="I20" s="276">
        <v>134</v>
      </c>
      <c r="J20" s="278">
        <v>14.377682403433475</v>
      </c>
      <c r="K20" s="278">
        <v>15.192743764172336</v>
      </c>
      <c r="L20" s="276">
        <v>34</v>
      </c>
      <c r="M20" s="278">
        <v>3.648068669527897</v>
      </c>
      <c r="N20" s="278">
        <v>3.8548752834467117</v>
      </c>
      <c r="O20" s="276">
        <v>50</v>
      </c>
      <c r="P20" s="278">
        <v>5.3648068669527902</v>
      </c>
    </row>
    <row r="21" spans="1:16">
      <c r="A21" s="1069"/>
      <c r="B21" s="224" t="s">
        <v>588</v>
      </c>
      <c r="C21" s="276">
        <v>1997</v>
      </c>
      <c r="D21" s="276">
        <v>1846</v>
      </c>
      <c r="E21" s="278">
        <v>92.438657986980459</v>
      </c>
      <c r="F21" s="276">
        <v>1494</v>
      </c>
      <c r="G21" s="278">
        <v>74.812218327491237</v>
      </c>
      <c r="H21" s="278">
        <v>80.931744312025998</v>
      </c>
      <c r="I21" s="276">
        <v>246</v>
      </c>
      <c r="J21" s="278">
        <v>12.318477716574861</v>
      </c>
      <c r="K21" s="278">
        <v>13.326110509209101</v>
      </c>
      <c r="L21" s="276">
        <v>106</v>
      </c>
      <c r="M21" s="278">
        <v>5.3079619429143712</v>
      </c>
      <c r="N21" s="278">
        <v>5.7421451787648969</v>
      </c>
      <c r="O21" s="276">
        <v>151</v>
      </c>
      <c r="P21" s="278">
        <v>7.5613420130195301</v>
      </c>
    </row>
    <row r="22" spans="1:16">
      <c r="A22" s="1069" t="s">
        <v>594</v>
      </c>
      <c r="B22" s="224" t="s">
        <v>586</v>
      </c>
      <c r="C22" s="276">
        <v>1029</v>
      </c>
      <c r="D22" s="276">
        <v>918</v>
      </c>
      <c r="E22" s="278">
        <v>89.212827988338191</v>
      </c>
      <c r="F22" s="276">
        <v>741</v>
      </c>
      <c r="G22" s="278">
        <v>72.011661807580168</v>
      </c>
      <c r="H22" s="278">
        <v>80.718954248366018</v>
      </c>
      <c r="I22" s="276">
        <v>79</v>
      </c>
      <c r="J22" s="278">
        <v>7.6773566569484935</v>
      </c>
      <c r="K22" s="278">
        <v>8.60566448801743</v>
      </c>
      <c r="L22" s="276">
        <v>98</v>
      </c>
      <c r="M22" s="278">
        <v>9.5238095238095237</v>
      </c>
      <c r="N22" s="278">
        <v>10.675381263616558</v>
      </c>
      <c r="O22" s="276">
        <v>111</v>
      </c>
      <c r="P22" s="278">
        <v>10.787172011661808</v>
      </c>
    </row>
    <row r="23" spans="1:16">
      <c r="A23" s="1069"/>
      <c r="B23" s="224" t="s">
        <v>587</v>
      </c>
      <c r="C23" s="276">
        <v>937</v>
      </c>
      <c r="D23" s="276">
        <v>882</v>
      </c>
      <c r="E23" s="278">
        <v>94.130202774813228</v>
      </c>
      <c r="F23" s="276">
        <v>715</v>
      </c>
      <c r="G23" s="278">
        <v>76.307363927427957</v>
      </c>
      <c r="H23" s="278">
        <v>81.065759637188208</v>
      </c>
      <c r="I23" s="276">
        <v>115</v>
      </c>
      <c r="J23" s="278">
        <v>12.273212379935966</v>
      </c>
      <c r="K23" s="278">
        <v>13.038548752834467</v>
      </c>
      <c r="L23" s="276">
        <v>52</v>
      </c>
      <c r="M23" s="278">
        <v>5.5496264674493059</v>
      </c>
      <c r="N23" s="278">
        <v>5.895691609977324</v>
      </c>
      <c r="O23" s="276">
        <v>55</v>
      </c>
      <c r="P23" s="278">
        <v>5.8697972251867663</v>
      </c>
    </row>
    <row r="24" spans="1:16">
      <c r="A24" s="1069"/>
      <c r="B24" s="224" t="s">
        <v>588</v>
      </c>
      <c r="C24" s="276">
        <v>1966</v>
      </c>
      <c r="D24" s="276">
        <v>1800</v>
      </c>
      <c r="E24" s="278">
        <v>91.556459816887084</v>
      </c>
      <c r="F24" s="276">
        <v>1456</v>
      </c>
      <c r="G24" s="278">
        <v>74.059003051881987</v>
      </c>
      <c r="H24" s="278">
        <v>80.888888888888886</v>
      </c>
      <c r="I24" s="276">
        <v>194</v>
      </c>
      <c r="J24" s="278">
        <v>9.8677517802644967</v>
      </c>
      <c r="K24" s="278">
        <v>10.777777777777779</v>
      </c>
      <c r="L24" s="276">
        <v>150</v>
      </c>
      <c r="M24" s="278">
        <v>7.6297049847405898</v>
      </c>
      <c r="N24" s="278">
        <v>8.3333333333333321</v>
      </c>
      <c r="O24" s="276">
        <v>166</v>
      </c>
      <c r="P24" s="278">
        <v>8.4435401831129209</v>
      </c>
    </row>
    <row r="25" spans="1:16">
      <c r="A25" s="1069" t="s">
        <v>595</v>
      </c>
      <c r="B25" s="224" t="s">
        <v>586</v>
      </c>
      <c r="C25" s="276">
        <v>977</v>
      </c>
      <c r="D25" s="276">
        <v>888</v>
      </c>
      <c r="E25" s="278">
        <v>90.890481064483112</v>
      </c>
      <c r="F25" s="276">
        <v>739</v>
      </c>
      <c r="G25" s="278">
        <v>75.639713408393035</v>
      </c>
      <c r="H25" s="278">
        <v>83.22072072072072</v>
      </c>
      <c r="I25" s="276">
        <v>49</v>
      </c>
      <c r="J25" s="278">
        <v>5.0153531218014331</v>
      </c>
      <c r="K25" s="278">
        <v>5.5180180180180178</v>
      </c>
      <c r="L25" s="276">
        <v>100</v>
      </c>
      <c r="M25" s="278">
        <v>10.235414534288639</v>
      </c>
      <c r="N25" s="278">
        <v>11.261261261261261</v>
      </c>
      <c r="O25" s="276">
        <v>89</v>
      </c>
      <c r="P25" s="278">
        <v>9.1095189355168884</v>
      </c>
    </row>
    <row r="26" spans="1:16">
      <c r="A26" s="1069"/>
      <c r="B26" s="224" t="s">
        <v>587</v>
      </c>
      <c r="C26" s="276">
        <v>880</v>
      </c>
      <c r="D26" s="276">
        <v>822</v>
      </c>
      <c r="E26" s="278">
        <v>93.409090909090907</v>
      </c>
      <c r="F26" s="276">
        <v>696</v>
      </c>
      <c r="G26" s="278">
        <v>79.090909090909093</v>
      </c>
      <c r="H26" s="278">
        <v>84.671532846715323</v>
      </c>
      <c r="I26" s="276">
        <v>60</v>
      </c>
      <c r="J26" s="278">
        <v>6.8181818181818175</v>
      </c>
      <c r="K26" s="278">
        <v>7.2992700729926998</v>
      </c>
      <c r="L26" s="276">
        <v>66</v>
      </c>
      <c r="M26" s="278">
        <v>7.5</v>
      </c>
      <c r="N26" s="278">
        <v>8.0291970802919703</v>
      </c>
      <c r="O26" s="276">
        <v>58</v>
      </c>
      <c r="P26" s="278">
        <v>6.5909090909090899</v>
      </c>
    </row>
    <row r="27" spans="1:16">
      <c r="A27" s="1069"/>
      <c r="B27" s="224" t="s">
        <v>588</v>
      </c>
      <c r="C27" s="276">
        <v>1857</v>
      </c>
      <c r="D27" s="276">
        <v>1710</v>
      </c>
      <c r="E27" s="278">
        <v>92.084006462035546</v>
      </c>
      <c r="F27" s="276">
        <v>1435</v>
      </c>
      <c r="G27" s="278">
        <v>77.275175013462572</v>
      </c>
      <c r="H27" s="278">
        <v>83.918128654970758</v>
      </c>
      <c r="I27" s="276">
        <v>109</v>
      </c>
      <c r="J27" s="278">
        <v>5.8696822832525575</v>
      </c>
      <c r="K27" s="278">
        <v>6.3742690058479532</v>
      </c>
      <c r="L27" s="276">
        <v>166</v>
      </c>
      <c r="M27" s="278">
        <v>8.9391491653204085</v>
      </c>
      <c r="N27" s="278">
        <v>9.7076023391812871</v>
      </c>
      <c r="O27" s="276">
        <v>147</v>
      </c>
      <c r="P27" s="278">
        <v>7.915993537964459</v>
      </c>
    </row>
    <row r="28" spans="1:16">
      <c r="A28" s="1069" t="s">
        <v>596</v>
      </c>
      <c r="B28" s="224" t="s">
        <v>586</v>
      </c>
      <c r="C28" s="276">
        <v>907</v>
      </c>
      <c r="D28" s="276">
        <v>843</v>
      </c>
      <c r="E28" s="278">
        <v>92.943770672546862</v>
      </c>
      <c r="F28" s="276">
        <v>739</v>
      </c>
      <c r="G28" s="278">
        <v>81.477398015435497</v>
      </c>
      <c r="H28" s="278">
        <v>87.663107947805457</v>
      </c>
      <c r="I28" s="276">
        <v>46</v>
      </c>
      <c r="J28" s="278">
        <v>5.0716648291069459</v>
      </c>
      <c r="K28" s="278">
        <v>5.456702253855279</v>
      </c>
      <c r="L28" s="276">
        <v>58</v>
      </c>
      <c r="M28" s="278">
        <v>6.3947078280044103</v>
      </c>
      <c r="N28" s="278">
        <v>6.8801897983392646</v>
      </c>
      <c r="O28" s="276">
        <v>64</v>
      </c>
      <c r="P28" s="278">
        <v>7.056229327453142</v>
      </c>
    </row>
    <row r="29" spans="1:16">
      <c r="A29" s="1069"/>
      <c r="B29" s="224" t="s">
        <v>587</v>
      </c>
      <c r="C29" s="276">
        <v>816</v>
      </c>
      <c r="D29" s="276">
        <v>778</v>
      </c>
      <c r="E29" s="278">
        <v>95.343137254901961</v>
      </c>
      <c r="F29" s="276">
        <v>677</v>
      </c>
      <c r="G29" s="278">
        <v>82.965686274509807</v>
      </c>
      <c r="H29" s="278">
        <v>87.017994858611829</v>
      </c>
      <c r="I29" s="276">
        <v>54</v>
      </c>
      <c r="J29" s="278">
        <v>6.6176470588235299</v>
      </c>
      <c r="K29" s="278">
        <v>6.9408740359897179</v>
      </c>
      <c r="L29" s="276">
        <v>47</v>
      </c>
      <c r="M29" s="278">
        <v>5.7598039215686274</v>
      </c>
      <c r="N29" s="278">
        <v>6.041131105398458</v>
      </c>
      <c r="O29" s="276">
        <v>38</v>
      </c>
      <c r="P29" s="278">
        <v>4.6568627450980395</v>
      </c>
    </row>
    <row r="30" spans="1:16">
      <c r="A30" s="1069"/>
      <c r="B30" s="224" t="s">
        <v>588</v>
      </c>
      <c r="C30" s="276">
        <v>1723</v>
      </c>
      <c r="D30" s="276">
        <v>1621</v>
      </c>
      <c r="E30" s="278">
        <v>94.080092861288449</v>
      </c>
      <c r="F30" s="276">
        <v>1416</v>
      </c>
      <c r="G30" s="278">
        <v>82.182240278583862</v>
      </c>
      <c r="H30" s="278">
        <v>87.353485502776067</v>
      </c>
      <c r="I30" s="276">
        <v>100</v>
      </c>
      <c r="J30" s="278">
        <v>5.8038305281485778</v>
      </c>
      <c r="K30" s="278">
        <v>6.1690314620604561</v>
      </c>
      <c r="L30" s="276">
        <v>105</v>
      </c>
      <c r="M30" s="278">
        <v>6.0940220545560075</v>
      </c>
      <c r="N30" s="278">
        <v>6.4774830351634796</v>
      </c>
      <c r="O30" s="276">
        <v>102</v>
      </c>
      <c r="P30" s="278">
        <v>5.9199071387115501</v>
      </c>
    </row>
    <row r="31" spans="1:16">
      <c r="A31" s="1069" t="s">
        <v>597</v>
      </c>
      <c r="B31" s="224" t="s">
        <v>586</v>
      </c>
      <c r="C31" s="276">
        <v>946</v>
      </c>
      <c r="D31" s="276">
        <v>862</v>
      </c>
      <c r="E31" s="278">
        <v>91.120507399577164</v>
      </c>
      <c r="F31" s="276">
        <v>758</v>
      </c>
      <c r="G31" s="278">
        <v>80.126849894291752</v>
      </c>
      <c r="H31" s="278">
        <v>87.935034802784216</v>
      </c>
      <c r="I31" s="276">
        <v>39</v>
      </c>
      <c r="J31" s="278">
        <v>4.1226215644820297</v>
      </c>
      <c r="K31" s="278">
        <v>4.5243619489559164</v>
      </c>
      <c r="L31" s="276">
        <v>65</v>
      </c>
      <c r="M31" s="278">
        <v>6.8710359408033828</v>
      </c>
      <c r="N31" s="278">
        <v>7.5406032482598615</v>
      </c>
      <c r="O31" s="276">
        <v>84</v>
      </c>
      <c r="P31" s="278">
        <v>8.8794926004228341</v>
      </c>
    </row>
    <row r="32" spans="1:16">
      <c r="A32" s="1069"/>
      <c r="B32" s="224" t="s">
        <v>587</v>
      </c>
      <c r="C32" s="276">
        <v>886</v>
      </c>
      <c r="D32" s="276">
        <v>837</v>
      </c>
      <c r="E32" s="278">
        <v>94.469525959367957</v>
      </c>
      <c r="F32" s="276">
        <v>738</v>
      </c>
      <c r="G32" s="278">
        <v>83.295711060948079</v>
      </c>
      <c r="H32" s="278">
        <v>88.172043010752688</v>
      </c>
      <c r="I32" s="276">
        <v>52</v>
      </c>
      <c r="J32" s="278">
        <v>5.8690744920993225</v>
      </c>
      <c r="K32" s="278">
        <v>6.2126642771804059</v>
      </c>
      <c r="L32" s="276">
        <v>47</v>
      </c>
      <c r="M32" s="278">
        <v>5.3047404063205423</v>
      </c>
      <c r="N32" s="278">
        <v>5.6152927120669061</v>
      </c>
      <c r="O32" s="276">
        <v>49</v>
      </c>
      <c r="P32" s="278">
        <v>5.5304740406320541</v>
      </c>
    </row>
    <row r="33" spans="1:16">
      <c r="A33" s="1069"/>
      <c r="B33" s="225" t="s">
        <v>588</v>
      </c>
      <c r="C33" s="276">
        <v>1832</v>
      </c>
      <c r="D33" s="276">
        <v>1699</v>
      </c>
      <c r="E33" s="278">
        <v>92.74017467248909</v>
      </c>
      <c r="F33" s="276">
        <v>1496</v>
      </c>
      <c r="G33" s="278">
        <v>81.659388646288207</v>
      </c>
      <c r="H33" s="278">
        <v>88.051795173631547</v>
      </c>
      <c r="I33" s="276">
        <v>91</v>
      </c>
      <c r="J33" s="278">
        <v>4.9672489082969431</v>
      </c>
      <c r="K33" s="278">
        <v>5.3560918187168927</v>
      </c>
      <c r="L33" s="276">
        <v>112</v>
      </c>
      <c r="M33" s="278">
        <v>6.1135371179039302</v>
      </c>
      <c r="N33" s="278">
        <v>6.5921130076515597</v>
      </c>
      <c r="O33" s="276">
        <v>133</v>
      </c>
      <c r="P33" s="278">
        <v>7.2598253275109172</v>
      </c>
    </row>
    <row r="34" spans="1:16">
      <c r="A34" s="1073" t="s">
        <v>598</v>
      </c>
      <c r="B34" s="224" t="s">
        <v>586</v>
      </c>
      <c r="C34" s="276">
        <v>954</v>
      </c>
      <c r="D34" s="276">
        <v>863</v>
      </c>
      <c r="E34" s="278">
        <f t="shared" ref="E34:E35" si="0">D34/C34*100</f>
        <v>90.461215932914044</v>
      </c>
      <c r="F34" s="276">
        <v>750</v>
      </c>
      <c r="G34" s="278">
        <f t="shared" ref="G34:G35" si="1">F34/C34*100</f>
        <v>78.616352201257868</v>
      </c>
      <c r="H34" s="278">
        <f t="shared" ref="H34:H35" si="2">F34/D34*100</f>
        <v>86.906141367323286</v>
      </c>
      <c r="I34" s="276">
        <v>36</v>
      </c>
      <c r="J34" s="278">
        <f t="shared" ref="J34:J35" si="3">I34/C34*100</f>
        <v>3.7735849056603774</v>
      </c>
      <c r="K34" s="278">
        <f t="shared" ref="K34:K35" si="4">I34/D34*100</f>
        <v>4.1714947856315181</v>
      </c>
      <c r="L34" s="276">
        <v>77</v>
      </c>
      <c r="M34" s="278">
        <f t="shared" ref="M34:M35" si="5">L34/C34*100</f>
        <v>8.0712788259958081</v>
      </c>
      <c r="N34" s="278">
        <f t="shared" ref="N34:N35" si="6">L34/D34*100</f>
        <v>8.9223638470451903</v>
      </c>
      <c r="O34" s="276">
        <v>91</v>
      </c>
      <c r="P34" s="278">
        <f t="shared" ref="P34:P35" si="7">O34/C34*100</f>
        <v>9.5387840670859543</v>
      </c>
    </row>
    <row r="35" spans="1:16">
      <c r="A35" s="1073"/>
      <c r="B35" s="224" t="s">
        <v>587</v>
      </c>
      <c r="C35" s="276">
        <v>843</v>
      </c>
      <c r="D35" s="276">
        <v>788</v>
      </c>
      <c r="E35" s="278">
        <f t="shared" si="0"/>
        <v>93.475682087781735</v>
      </c>
      <c r="F35" s="276">
        <v>698</v>
      </c>
      <c r="G35" s="278">
        <f t="shared" si="1"/>
        <v>82.799525504151845</v>
      </c>
      <c r="H35" s="278">
        <f t="shared" si="2"/>
        <v>88.578680203045693</v>
      </c>
      <c r="I35" s="276">
        <v>48</v>
      </c>
      <c r="J35" s="278">
        <f t="shared" si="3"/>
        <v>5.6939501779359425</v>
      </c>
      <c r="K35" s="278">
        <f t="shared" si="4"/>
        <v>6.091370558375635</v>
      </c>
      <c r="L35" s="276">
        <v>42</v>
      </c>
      <c r="M35" s="278">
        <f t="shared" si="5"/>
        <v>4.9822064056939501</v>
      </c>
      <c r="N35" s="278">
        <f t="shared" si="6"/>
        <v>5.3299492385786804</v>
      </c>
      <c r="O35" s="276">
        <v>55</v>
      </c>
      <c r="P35" s="278">
        <f t="shared" si="7"/>
        <v>6.524317912218268</v>
      </c>
    </row>
    <row r="36" spans="1:16">
      <c r="A36" s="1073"/>
      <c r="B36" s="225" t="s">
        <v>588</v>
      </c>
      <c r="C36" s="276">
        <v>1797</v>
      </c>
      <c r="D36" s="276">
        <v>1651</v>
      </c>
      <c r="E36" s="278">
        <f>D36/C36*100</f>
        <v>91.875347801892033</v>
      </c>
      <c r="F36" s="276">
        <v>1448</v>
      </c>
      <c r="G36" s="278">
        <f>F36/C36*100</f>
        <v>80.578742348358375</v>
      </c>
      <c r="H36" s="278">
        <f>F36/D36*100</f>
        <v>87.704421562689276</v>
      </c>
      <c r="I36" s="276">
        <v>84</v>
      </c>
      <c r="J36" s="278">
        <f>I36/C36*100</f>
        <v>4.674457429048414</v>
      </c>
      <c r="K36" s="278">
        <f>I36/D36*100</f>
        <v>5.0878255602665057</v>
      </c>
      <c r="L36" s="276">
        <v>119</v>
      </c>
      <c r="M36" s="278">
        <f>L36/C36*100</f>
        <v>6.6221480244852522</v>
      </c>
      <c r="N36" s="278">
        <f>L36/D36*100</f>
        <v>7.2077528770442161</v>
      </c>
      <c r="O36" s="276">
        <v>146</v>
      </c>
      <c r="P36" s="278">
        <f>O36/C36*100</f>
        <v>8.1246521981079578</v>
      </c>
    </row>
    <row r="37" spans="1:16">
      <c r="A37" s="1073" t="s">
        <v>599</v>
      </c>
      <c r="B37" s="224" t="s">
        <v>586</v>
      </c>
      <c r="C37" s="276">
        <v>971</v>
      </c>
      <c r="D37" s="276">
        <v>876</v>
      </c>
      <c r="E37" s="279">
        <f t="shared" ref="E37:E38" si="8">D37/C37*100</f>
        <v>90.216271884655001</v>
      </c>
      <c r="F37" s="276">
        <v>755</v>
      </c>
      <c r="G37" s="279">
        <f t="shared" ref="G37:G38" si="9">F37/C37*100</f>
        <v>77.754891864057669</v>
      </c>
      <c r="H37" s="279">
        <f t="shared" ref="H37:H38" si="10">F37/D37*100</f>
        <v>86.187214611872136</v>
      </c>
      <c r="I37" s="276">
        <v>33</v>
      </c>
      <c r="J37" s="279">
        <f t="shared" ref="J37:J38" si="11">I37/C37*100</f>
        <v>3.3985581874356332</v>
      </c>
      <c r="K37" s="279">
        <f t="shared" ref="K37:K38" si="12">I37/D37*100</f>
        <v>3.7671232876712328</v>
      </c>
      <c r="L37" s="276">
        <v>88</v>
      </c>
      <c r="M37" s="279">
        <f t="shared" ref="M37:M38" si="13">L37/C37*100</f>
        <v>9.0628218331616885</v>
      </c>
      <c r="N37" s="279">
        <f t="shared" ref="N37:N38" si="14">L37/D37*100</f>
        <v>10.045662100456621</v>
      </c>
      <c r="O37" s="276">
        <v>95</v>
      </c>
      <c r="P37" s="279">
        <f t="shared" ref="P37:P38" si="15">O37/C37*100</f>
        <v>9.7837281153450064</v>
      </c>
    </row>
    <row r="38" spans="1:16">
      <c r="A38" s="1073"/>
      <c r="B38" s="224" t="s">
        <v>587</v>
      </c>
      <c r="C38" s="276">
        <v>940</v>
      </c>
      <c r="D38" s="276">
        <v>879</v>
      </c>
      <c r="E38" s="279">
        <f t="shared" si="8"/>
        <v>93.510638297872333</v>
      </c>
      <c r="F38" s="276">
        <v>771</v>
      </c>
      <c r="G38" s="279">
        <f t="shared" si="9"/>
        <v>82.021276595744681</v>
      </c>
      <c r="H38" s="279">
        <f t="shared" si="10"/>
        <v>87.713310580204777</v>
      </c>
      <c r="I38" s="276">
        <v>50</v>
      </c>
      <c r="J38" s="279">
        <f t="shared" si="11"/>
        <v>5.3191489361702127</v>
      </c>
      <c r="K38" s="279">
        <f t="shared" si="12"/>
        <v>5.6882821387940838</v>
      </c>
      <c r="L38" s="276">
        <v>58</v>
      </c>
      <c r="M38" s="279">
        <f t="shared" si="13"/>
        <v>6.1702127659574471</v>
      </c>
      <c r="N38" s="279">
        <f t="shared" si="14"/>
        <v>6.5984072810011378</v>
      </c>
      <c r="O38" s="276">
        <v>61</v>
      </c>
      <c r="P38" s="279">
        <f t="shared" si="15"/>
        <v>6.4893617021276588</v>
      </c>
    </row>
    <row r="39" spans="1:16" ht="13.5" thickBot="1">
      <c r="A39" s="1074"/>
      <c r="B39" s="226" t="s">
        <v>588</v>
      </c>
      <c r="C39" s="277">
        <v>1911</v>
      </c>
      <c r="D39" s="277">
        <v>1755</v>
      </c>
      <c r="E39" s="280">
        <f>D39/C39*100</f>
        <v>91.83673469387756</v>
      </c>
      <c r="F39" s="277">
        <v>1526</v>
      </c>
      <c r="G39" s="280">
        <f>F39/C39*100</f>
        <v>79.853479853479854</v>
      </c>
      <c r="H39" s="280">
        <f>F39/D39*100</f>
        <v>86.951566951566946</v>
      </c>
      <c r="I39" s="277">
        <v>83</v>
      </c>
      <c r="J39" s="280">
        <f>I39/C39*100</f>
        <v>4.3432757718472006</v>
      </c>
      <c r="K39" s="280">
        <f>I39/D39*100</f>
        <v>4.7293447293447297</v>
      </c>
      <c r="L39" s="277">
        <v>146</v>
      </c>
      <c r="M39" s="280">
        <f>L39/C39*100</f>
        <v>7.6399790685504971</v>
      </c>
      <c r="N39" s="280">
        <f>L39/D39*100</f>
        <v>8.3190883190883191</v>
      </c>
      <c r="O39" s="277">
        <v>156</v>
      </c>
      <c r="P39" s="280">
        <f>O39/C39*100</f>
        <v>8.1632653061224492</v>
      </c>
    </row>
    <row r="40" spans="1:16" s="227" customFormat="1" ht="13.5" thickTop="1">
      <c r="A40" s="1070" t="s">
        <v>600</v>
      </c>
      <c r="B40" s="1070"/>
      <c r="C40" s="1070"/>
      <c r="D40" s="1070"/>
      <c r="E40" s="1070"/>
      <c r="F40" s="1070"/>
      <c r="G40" s="1070"/>
      <c r="H40" s="1070"/>
      <c r="I40" s="1070"/>
      <c r="J40" s="1070"/>
      <c r="K40" s="1070"/>
      <c r="L40" s="1070"/>
      <c r="M40" s="1070"/>
      <c r="N40" s="1070"/>
      <c r="O40" s="1070"/>
      <c r="P40" s="1070"/>
    </row>
    <row r="41" spans="1:16" s="227" customFormat="1">
      <c r="A41" s="1071" t="s">
        <v>601</v>
      </c>
      <c r="B41" s="1071"/>
      <c r="C41" s="1071"/>
      <c r="D41" s="1071"/>
      <c r="E41" s="1071"/>
      <c r="F41" s="1071"/>
      <c r="G41" s="1071"/>
      <c r="H41" s="1071"/>
      <c r="I41" s="1071"/>
      <c r="J41" s="1071"/>
      <c r="K41" s="1071"/>
      <c r="L41" s="1071"/>
      <c r="M41" s="1071"/>
      <c r="N41" s="1071"/>
      <c r="O41" s="1071"/>
      <c r="P41" s="1071"/>
    </row>
    <row r="42" spans="1:16">
      <c r="A42" s="1072" t="s">
        <v>602</v>
      </c>
      <c r="B42" s="1072"/>
      <c r="C42" s="1072"/>
      <c r="D42" s="1072"/>
      <c r="E42" s="1072"/>
      <c r="F42" s="1072"/>
      <c r="G42" s="1072"/>
      <c r="H42" s="1072"/>
      <c r="I42" s="1072"/>
      <c r="J42" s="1072"/>
      <c r="K42" s="1072"/>
      <c r="L42" s="1072"/>
      <c r="M42" s="1072"/>
      <c r="N42" s="1072"/>
      <c r="O42" s="1072"/>
      <c r="P42" s="1072"/>
    </row>
  </sheetData>
  <customSheetViews>
    <customSheetView guid="{9CA68ABA-C7BA-4E64-96EE-1D97745C1F44}">
      <selection activeCell="C3" sqref="C3"/>
      <pageMargins left="0.7" right="0.7" top="0.78740157499999996" bottom="0.78740157499999996" header="0.3" footer="0.3"/>
      <pageSetup paperSize="9" orientation="portrait" horizontalDpi="4294967293" verticalDpi="0" r:id="rId1"/>
    </customSheetView>
  </customSheetViews>
  <mergeCells count="22">
    <mergeCell ref="A40:P40"/>
    <mergeCell ref="A41:P41"/>
    <mergeCell ref="A42:P42"/>
    <mergeCell ref="A22:A24"/>
    <mergeCell ref="A25:A27"/>
    <mergeCell ref="A28:A30"/>
    <mergeCell ref="A31:A33"/>
    <mergeCell ref="A34:A36"/>
    <mergeCell ref="A37:A39"/>
    <mergeCell ref="I2:K2"/>
    <mergeCell ref="L2:N2"/>
    <mergeCell ref="O2:P2"/>
    <mergeCell ref="A19:A21"/>
    <mergeCell ref="A2:A3"/>
    <mergeCell ref="B2:B3"/>
    <mergeCell ref="D2:E2"/>
    <mergeCell ref="F2:H2"/>
    <mergeCell ref="A4:A6"/>
    <mergeCell ref="A7:A9"/>
    <mergeCell ref="A10:A12"/>
    <mergeCell ref="A13:A15"/>
    <mergeCell ref="A16:A18"/>
  </mergeCells>
  <pageMargins left="0.7" right="0.7" top="0.78740157499999996" bottom="0.78740157499999996" header="0.3" footer="0.3"/>
  <pageSetup paperSize="9" orientation="portrait" horizontalDpi="4294967293" verticalDpi="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H1" sqref="H1"/>
    </sheetView>
  </sheetViews>
  <sheetFormatPr baseColWidth="10" defaultColWidth="10.25" defaultRowHeight="12.75"/>
  <cols>
    <col min="1" max="1" width="17.875" style="183" customWidth="1"/>
    <col min="2" max="16384" width="10.25" style="183"/>
  </cols>
  <sheetData>
    <row r="1" spans="1:10" ht="27.6" customHeight="1" thickBot="1">
      <c r="A1" s="1075" t="s">
        <v>2378</v>
      </c>
      <c r="B1" s="1075"/>
      <c r="C1" s="1075"/>
      <c r="D1" s="1075"/>
      <c r="E1" s="1075"/>
      <c r="F1" s="1075"/>
      <c r="G1" s="1075"/>
      <c r="H1" s="204"/>
      <c r="I1" s="204"/>
      <c r="J1" s="204"/>
    </row>
    <row r="2" spans="1:10" ht="15.75" customHeight="1" thickTop="1">
      <c r="A2" s="1081" t="s">
        <v>603</v>
      </c>
      <c r="B2" s="1082" t="s">
        <v>604</v>
      </c>
      <c r="C2" s="1083"/>
      <c r="D2" s="1082" t="s">
        <v>605</v>
      </c>
      <c r="E2" s="1083"/>
      <c r="F2" s="1083" t="s">
        <v>606</v>
      </c>
      <c r="G2" s="1084"/>
    </row>
    <row r="3" spans="1:10" ht="15" customHeight="1">
      <c r="A3" s="1057"/>
      <c r="B3" s="1085" t="s">
        <v>549</v>
      </c>
      <c r="C3" s="1087" t="s">
        <v>550</v>
      </c>
      <c r="D3" s="1085" t="s">
        <v>549</v>
      </c>
      <c r="E3" s="1087" t="s">
        <v>550</v>
      </c>
      <c r="F3" s="1087" t="s">
        <v>549</v>
      </c>
      <c r="G3" s="1076" t="s">
        <v>550</v>
      </c>
    </row>
    <row r="4" spans="1:10">
      <c r="A4" s="1057"/>
      <c r="B4" s="1086"/>
      <c r="C4" s="1088"/>
      <c r="D4" s="1086"/>
      <c r="E4" s="1088"/>
      <c r="F4" s="1088"/>
      <c r="G4" s="1077"/>
    </row>
    <row r="5" spans="1:10">
      <c r="A5" s="1057"/>
      <c r="B5" s="1038" t="s">
        <v>562</v>
      </c>
      <c r="C5" s="1038"/>
      <c r="D5" s="1038"/>
      <c r="E5" s="1038"/>
      <c r="F5" s="1038"/>
      <c r="G5" s="1078"/>
    </row>
    <row r="6" spans="1:10">
      <c r="A6" s="228" t="s">
        <v>607</v>
      </c>
      <c r="B6" s="305">
        <v>9.6</v>
      </c>
      <c r="C6" s="306">
        <v>7.2</v>
      </c>
      <c r="D6" s="306">
        <v>4.8</v>
      </c>
      <c r="E6" s="306">
        <v>5.5</v>
      </c>
      <c r="F6" s="306">
        <v>8</v>
      </c>
      <c r="G6" s="307">
        <v>5.8</v>
      </c>
    </row>
    <row r="7" spans="1:10">
      <c r="A7" s="228" t="s">
        <v>608</v>
      </c>
      <c r="B7" s="308">
        <v>10</v>
      </c>
      <c r="C7" s="309">
        <v>7.9</v>
      </c>
      <c r="D7" s="309">
        <v>4.8</v>
      </c>
      <c r="E7" s="309">
        <v>5.4</v>
      </c>
      <c r="F7" s="309">
        <v>7.5</v>
      </c>
      <c r="G7" s="310">
        <v>5.8</v>
      </c>
    </row>
    <row r="8" spans="1:10">
      <c r="A8" s="228" t="s">
        <v>609</v>
      </c>
      <c r="B8" s="311">
        <v>11.9</v>
      </c>
      <c r="C8" s="306">
        <v>8.6999999999999993</v>
      </c>
      <c r="D8" s="306">
        <v>4.5</v>
      </c>
      <c r="E8" s="306">
        <v>5.2</v>
      </c>
      <c r="F8" s="306">
        <v>6.9</v>
      </c>
      <c r="G8" s="307">
        <v>5.7</v>
      </c>
    </row>
    <row r="9" spans="1:10">
      <c r="A9" s="228" t="s">
        <v>610</v>
      </c>
      <c r="B9" s="312">
        <v>13</v>
      </c>
      <c r="C9" s="309">
        <v>9.9</v>
      </c>
      <c r="D9" s="309">
        <v>6.4</v>
      </c>
      <c r="E9" s="309">
        <v>4.9000000000000004</v>
      </c>
      <c r="F9" s="306">
        <v>6</v>
      </c>
      <c r="G9" s="310">
        <v>5.0999999999999996</v>
      </c>
    </row>
    <row r="10" spans="1:10">
      <c r="A10" s="228" t="s">
        <v>611</v>
      </c>
      <c r="B10" s="311">
        <v>14.8</v>
      </c>
      <c r="C10" s="306">
        <v>11.4</v>
      </c>
      <c r="D10" s="306">
        <v>5</v>
      </c>
      <c r="E10" s="306">
        <v>5</v>
      </c>
      <c r="F10" s="306">
        <v>6</v>
      </c>
      <c r="G10" s="307">
        <v>4.8</v>
      </c>
    </row>
    <row r="11" spans="1:10">
      <c r="A11" s="228" t="s">
        <v>612</v>
      </c>
      <c r="B11" s="312">
        <v>12.3</v>
      </c>
      <c r="C11" s="309">
        <v>8.1999999999999993</v>
      </c>
      <c r="D11" s="309">
        <v>5.3</v>
      </c>
      <c r="E11" s="309">
        <v>4.5</v>
      </c>
      <c r="F11" s="309">
        <v>7.6</v>
      </c>
      <c r="G11" s="310">
        <v>6.4</v>
      </c>
    </row>
    <row r="12" spans="1:10">
      <c r="A12" s="228" t="s">
        <v>613</v>
      </c>
      <c r="B12" s="311">
        <v>9.9</v>
      </c>
      <c r="C12" s="306">
        <v>5.4</v>
      </c>
      <c r="D12" s="306">
        <v>7.6</v>
      </c>
      <c r="E12" s="306">
        <v>5.8</v>
      </c>
      <c r="F12" s="306">
        <v>8.4</v>
      </c>
      <c r="G12" s="307">
        <v>7.8</v>
      </c>
    </row>
    <row r="13" spans="1:10">
      <c r="A13" s="228" t="s">
        <v>614</v>
      </c>
      <c r="B13" s="312">
        <v>5.9</v>
      </c>
      <c r="C13" s="309">
        <v>3</v>
      </c>
      <c r="D13" s="309">
        <v>8.9</v>
      </c>
      <c r="E13" s="309">
        <v>7</v>
      </c>
      <c r="F13" s="309">
        <v>7.9</v>
      </c>
      <c r="G13" s="310">
        <v>9.4</v>
      </c>
    </row>
    <row r="14" spans="1:10" ht="13.5" thickBot="1">
      <c r="A14" s="228" t="s">
        <v>615</v>
      </c>
      <c r="B14" s="279">
        <v>5.8038305281485778</v>
      </c>
      <c r="C14" s="304">
        <v>3.3761816165830369</v>
      </c>
      <c r="D14" s="279">
        <v>6.0940220545560075</v>
      </c>
      <c r="E14" s="313">
        <v>8.6</v>
      </c>
      <c r="F14" s="313">
        <v>5.9</v>
      </c>
      <c r="G14" s="314">
        <v>9.4</v>
      </c>
    </row>
    <row r="15" spans="1:10" ht="14.25" thickTop="1" thickBot="1">
      <c r="A15" s="228" t="s">
        <v>616</v>
      </c>
      <c r="B15" s="279">
        <v>5</v>
      </c>
      <c r="C15" s="304">
        <v>3.1</v>
      </c>
      <c r="D15" s="279">
        <v>6.1</v>
      </c>
      <c r="E15" s="313">
        <v>8.3000000000000007</v>
      </c>
      <c r="F15" s="313">
        <v>7.3</v>
      </c>
      <c r="G15" s="314">
        <v>9.1</v>
      </c>
    </row>
    <row r="16" spans="1:10" ht="14.25" thickTop="1" thickBot="1">
      <c r="A16" s="228" t="s">
        <v>617</v>
      </c>
      <c r="B16" s="279">
        <v>4.7</v>
      </c>
      <c r="C16" s="304">
        <v>2.9</v>
      </c>
      <c r="D16" s="279">
        <v>6.6</v>
      </c>
      <c r="E16" s="313">
        <v>8.3000000000000007</v>
      </c>
      <c r="F16" s="313">
        <v>8.1</v>
      </c>
      <c r="G16" s="314">
        <v>9.4</v>
      </c>
    </row>
    <row r="17" spans="1:7" ht="14.25" thickTop="1" thickBot="1">
      <c r="A17" s="229" t="s">
        <v>618</v>
      </c>
      <c r="B17" s="294">
        <v>4.3</v>
      </c>
      <c r="C17" s="315">
        <v>2.6</v>
      </c>
      <c r="D17" s="294">
        <v>7.6</v>
      </c>
      <c r="E17" s="316">
        <v>8.4</v>
      </c>
      <c r="F17" s="316">
        <v>8.1999999999999993</v>
      </c>
      <c r="G17" s="317">
        <v>9</v>
      </c>
    </row>
    <row r="18" spans="1:7" ht="15.75" customHeight="1" thickTop="1">
      <c r="A18" s="1079" t="s">
        <v>619</v>
      </c>
      <c r="B18" s="1079"/>
      <c r="C18" s="1079"/>
      <c r="D18" s="1079"/>
      <c r="E18" s="1079"/>
      <c r="F18" s="1079"/>
      <c r="G18" s="1079"/>
    </row>
    <row r="19" spans="1:7">
      <c r="A19" s="1080"/>
      <c r="B19" s="1080"/>
      <c r="C19" s="1080"/>
      <c r="D19" s="1080"/>
      <c r="E19" s="1080"/>
      <c r="F19" s="1080"/>
      <c r="G19" s="1080"/>
    </row>
    <row r="20" spans="1:7" ht="13.9" customHeight="1">
      <c r="A20" s="1080" t="s">
        <v>620</v>
      </c>
      <c r="B20" s="1080"/>
      <c r="C20" s="1080"/>
      <c r="D20" s="1080"/>
      <c r="E20" s="1080"/>
      <c r="F20" s="1080"/>
      <c r="G20" s="1080"/>
    </row>
    <row r="21" spans="1:7" ht="27.6" customHeight="1">
      <c r="A21" s="1080"/>
      <c r="B21" s="1080"/>
      <c r="C21" s="1080"/>
      <c r="D21" s="1080"/>
      <c r="E21" s="1080"/>
      <c r="F21" s="1080"/>
      <c r="G21" s="1080"/>
    </row>
    <row r="22" spans="1:7" ht="15" customHeight="1">
      <c r="A22" s="290" t="s">
        <v>602</v>
      </c>
      <c r="B22" s="290"/>
      <c r="C22" s="290"/>
      <c r="D22" s="290"/>
      <c r="E22" s="290"/>
      <c r="F22" s="290"/>
      <c r="G22" s="290"/>
    </row>
    <row r="23" spans="1:7">
      <c r="A23" s="289"/>
      <c r="B23" s="289"/>
      <c r="C23" s="289"/>
      <c r="D23" s="289"/>
      <c r="E23" s="289"/>
      <c r="F23" s="288"/>
      <c r="G23" s="288"/>
    </row>
  </sheetData>
  <customSheetViews>
    <customSheetView guid="{9CA68ABA-C7BA-4E64-96EE-1D97745C1F44}">
      <selection sqref="A1:G2"/>
      <pageMargins left="0.7" right="0.7" top="0.78740157499999996" bottom="0.78740157499999996" header="0.3" footer="0.3"/>
    </customSheetView>
  </customSheetViews>
  <mergeCells count="14">
    <mergeCell ref="A1:G1"/>
    <mergeCell ref="G3:G4"/>
    <mergeCell ref="B5:G5"/>
    <mergeCell ref="A18:G19"/>
    <mergeCell ref="A20:G21"/>
    <mergeCell ref="A2:A5"/>
    <mergeCell ref="B2:C2"/>
    <mergeCell ref="D2:E2"/>
    <mergeCell ref="F2:G2"/>
    <mergeCell ref="B3:B4"/>
    <mergeCell ref="C3:C4"/>
    <mergeCell ref="D3:D4"/>
    <mergeCell ref="E3:E4"/>
    <mergeCell ref="F3:F4"/>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sqref="A1:J1"/>
    </sheetView>
  </sheetViews>
  <sheetFormatPr baseColWidth="10" defaultColWidth="11.25" defaultRowHeight="15"/>
  <cols>
    <col min="1" max="1" width="7.5" style="175" customWidth="1"/>
    <col min="2" max="2" width="9.5" style="175" customWidth="1"/>
    <col min="3" max="3" width="11.5" style="175" customWidth="1"/>
    <col min="4" max="4" width="10.625" style="175" customWidth="1"/>
    <col min="5" max="5" width="8.125" style="175" customWidth="1"/>
    <col min="6" max="6" width="10.625" style="175" customWidth="1"/>
    <col min="7" max="7" width="7.875" style="175" customWidth="1"/>
    <col min="8" max="8" width="8.25" style="175" customWidth="1"/>
    <col min="9" max="9" width="10.625" style="175" customWidth="1"/>
    <col min="10" max="10" width="7.5" style="175" customWidth="1"/>
    <col min="11" max="11" width="7.375" style="175" customWidth="1"/>
    <col min="12" max="12" width="10.625" style="175" customWidth="1"/>
    <col min="13" max="13" width="7.375" style="175" customWidth="1"/>
    <col min="14" max="14" width="7.875" style="175" customWidth="1"/>
    <col min="15" max="15" width="10.625" style="175" customWidth="1"/>
    <col min="16" max="16" width="7.25" style="175" customWidth="1"/>
    <col min="17" max="16384" width="11.25" style="175"/>
  </cols>
  <sheetData>
    <row r="1" spans="1:17" ht="27.6" customHeight="1">
      <c r="A1" s="274" t="s">
        <v>570</v>
      </c>
      <c r="B1" s="274"/>
      <c r="C1" s="274"/>
      <c r="D1" s="274"/>
      <c r="E1" s="274"/>
      <c r="F1" s="274"/>
      <c r="G1" s="274"/>
      <c r="H1" s="274"/>
      <c r="I1" s="274"/>
      <c r="J1" s="274"/>
      <c r="K1" s="274"/>
      <c r="L1" s="274"/>
      <c r="M1" s="274"/>
      <c r="N1" s="274"/>
      <c r="O1" s="274"/>
    </row>
    <row r="2" spans="1:17" ht="15.75" customHeight="1">
      <c r="A2" s="1036" t="s">
        <v>621</v>
      </c>
      <c r="B2" s="1036" t="s">
        <v>20</v>
      </c>
      <c r="C2" s="1092" t="s">
        <v>622</v>
      </c>
      <c r="D2" s="1036" t="s">
        <v>623</v>
      </c>
      <c r="E2" s="1036"/>
      <c r="F2" s="1089" t="s">
        <v>580</v>
      </c>
      <c r="G2" s="1089"/>
      <c r="H2" s="1090"/>
      <c r="I2" s="1089" t="s">
        <v>581</v>
      </c>
      <c r="J2" s="1089"/>
      <c r="K2" s="1090"/>
      <c r="L2" s="1089" t="s">
        <v>582</v>
      </c>
      <c r="M2" s="1089"/>
      <c r="N2" s="1090"/>
      <c r="O2" s="1089" t="s">
        <v>624</v>
      </c>
      <c r="P2" s="1090"/>
    </row>
    <row r="3" spans="1:17" ht="36" customHeight="1">
      <c r="A3" s="1060"/>
      <c r="B3" s="1060"/>
      <c r="C3" s="1092"/>
      <c r="D3" s="1036"/>
      <c r="E3" s="1036"/>
      <c r="F3" s="1090"/>
      <c r="G3" s="1090"/>
      <c r="H3" s="1090"/>
      <c r="I3" s="1090"/>
      <c r="J3" s="1090"/>
      <c r="K3" s="1090"/>
      <c r="L3" s="1089" t="s">
        <v>24</v>
      </c>
      <c r="M3" s="1089"/>
      <c r="N3" s="1090"/>
      <c r="O3" s="1089" t="s">
        <v>24</v>
      </c>
      <c r="P3" s="1090"/>
    </row>
    <row r="4" spans="1:17">
      <c r="A4" s="1060"/>
      <c r="B4" s="1060"/>
      <c r="C4" s="223" t="s">
        <v>24</v>
      </c>
      <c r="D4" s="223" t="s">
        <v>24</v>
      </c>
      <c r="E4" s="223" t="s">
        <v>583</v>
      </c>
      <c r="F4" s="223" t="s">
        <v>24</v>
      </c>
      <c r="G4" s="223" t="s">
        <v>583</v>
      </c>
      <c r="H4" s="223" t="s">
        <v>584</v>
      </c>
      <c r="I4" s="223" t="s">
        <v>24</v>
      </c>
      <c r="J4" s="223" t="s">
        <v>583</v>
      </c>
      <c r="K4" s="223" t="s">
        <v>584</v>
      </c>
      <c r="L4" s="223" t="s">
        <v>24</v>
      </c>
      <c r="M4" s="223" t="s">
        <v>583</v>
      </c>
      <c r="N4" s="223" t="s">
        <v>584</v>
      </c>
      <c r="O4" s="223" t="s">
        <v>24</v>
      </c>
      <c r="P4" s="223" t="s">
        <v>583</v>
      </c>
    </row>
    <row r="5" spans="1:17">
      <c r="A5" s="1091" t="s">
        <v>585</v>
      </c>
      <c r="B5" s="264" t="s">
        <v>586</v>
      </c>
      <c r="C5" s="299">
        <v>62273</v>
      </c>
      <c r="D5" s="300">
        <v>57609</v>
      </c>
      <c r="E5" s="304">
        <v>92.510397764681315</v>
      </c>
      <c r="F5" s="299">
        <v>49859</v>
      </c>
      <c r="G5" s="304">
        <v>80.065196794758563</v>
      </c>
      <c r="H5" s="304">
        <v>86.547240882501001</v>
      </c>
      <c r="I5" s="299">
        <v>3559</v>
      </c>
      <c r="J5" s="304">
        <v>5.7151574518651742</v>
      </c>
      <c r="K5" s="304">
        <v>6.1778541547327679</v>
      </c>
      <c r="L5" s="299">
        <v>4191</v>
      </c>
      <c r="M5" s="304">
        <v>6.7300435180575855</v>
      </c>
      <c r="N5" s="304">
        <v>7.274904962766235</v>
      </c>
      <c r="O5" s="299">
        <v>4664</v>
      </c>
      <c r="P5" s="304">
        <v>7.489602235318678</v>
      </c>
      <c r="Q5" s="249"/>
    </row>
    <row r="6" spans="1:17">
      <c r="A6" s="1091"/>
      <c r="B6" s="264" t="s">
        <v>587</v>
      </c>
      <c r="C6" s="299">
        <v>57360</v>
      </c>
      <c r="D6" s="300">
        <v>55044</v>
      </c>
      <c r="E6" s="304">
        <v>95.962343096234321</v>
      </c>
      <c r="F6" s="299">
        <v>47631</v>
      </c>
      <c r="G6" s="304">
        <v>83.038702928870293</v>
      </c>
      <c r="H6" s="304">
        <v>86.532592108131681</v>
      </c>
      <c r="I6" s="299">
        <v>5055</v>
      </c>
      <c r="J6" s="304">
        <v>8.8127615062761517</v>
      </c>
      <c r="K6" s="304">
        <v>9.1835622411161992</v>
      </c>
      <c r="L6" s="299">
        <v>2358</v>
      </c>
      <c r="M6" s="304">
        <v>4.1108786610878658</v>
      </c>
      <c r="N6" s="304">
        <v>4.2838456507521254</v>
      </c>
      <c r="O6" s="299">
        <v>2316</v>
      </c>
      <c r="P6" s="304">
        <v>4.0376569037656909</v>
      </c>
    </row>
    <row r="7" spans="1:17">
      <c r="A7" s="1091"/>
      <c r="B7" s="264" t="s">
        <v>588</v>
      </c>
      <c r="C7" s="299">
        <v>119633</v>
      </c>
      <c r="D7" s="301">
        <v>112653</v>
      </c>
      <c r="E7" s="304">
        <v>94.165489455250636</v>
      </c>
      <c r="F7" s="299">
        <v>97490</v>
      </c>
      <c r="G7" s="304">
        <v>81.490892981033653</v>
      </c>
      <c r="H7" s="304">
        <v>86.540083264537998</v>
      </c>
      <c r="I7" s="299">
        <v>8614</v>
      </c>
      <c r="J7" s="304">
        <v>7.2003544172594527</v>
      </c>
      <c r="K7" s="304">
        <v>7.6464896629472809</v>
      </c>
      <c r="L7" s="299">
        <v>6549</v>
      </c>
      <c r="M7" s="304">
        <v>5.4742420569575279</v>
      </c>
      <c r="N7" s="304">
        <v>5.8134270725147132</v>
      </c>
      <c r="O7" s="299">
        <v>6980</v>
      </c>
      <c r="P7" s="304">
        <v>5.8345105447493584</v>
      </c>
    </row>
    <row r="8" spans="1:17">
      <c r="A8" s="1091" t="s">
        <v>589</v>
      </c>
      <c r="B8" s="264" t="s">
        <v>586</v>
      </c>
      <c r="C8" s="299">
        <v>59986</v>
      </c>
      <c r="D8" s="300">
        <v>55574</v>
      </c>
      <c r="E8" s="304">
        <v>92.644950488447307</v>
      </c>
      <c r="F8" s="299">
        <v>47693</v>
      </c>
      <c r="G8" s="304">
        <v>79.506884939819287</v>
      </c>
      <c r="H8" s="304">
        <v>85.818908122503331</v>
      </c>
      <c r="I8" s="299">
        <v>3789</v>
      </c>
      <c r="J8" s="304">
        <v>6.3164738438969099</v>
      </c>
      <c r="K8" s="304">
        <v>6.8179364451002273</v>
      </c>
      <c r="L8" s="299">
        <v>4092</v>
      </c>
      <c r="M8" s="304">
        <v>6.8215917047311043</v>
      </c>
      <c r="N8" s="304">
        <v>7.3631554323964439</v>
      </c>
      <c r="O8" s="299">
        <v>4412</v>
      </c>
      <c r="P8" s="304">
        <v>7.3550495115526955</v>
      </c>
    </row>
    <row r="9" spans="1:17">
      <c r="A9" s="1091"/>
      <c r="B9" s="264" t="s">
        <v>587</v>
      </c>
      <c r="C9" s="299">
        <v>55408</v>
      </c>
      <c r="D9" s="301">
        <v>53116</v>
      </c>
      <c r="E9" s="304">
        <v>95.863413225526998</v>
      </c>
      <c r="F9" s="299">
        <v>45657</v>
      </c>
      <c r="G9" s="304">
        <v>82.401458273173546</v>
      </c>
      <c r="H9" s="304">
        <v>85.95715038783041</v>
      </c>
      <c r="I9" s="299">
        <v>5278</v>
      </c>
      <c r="J9" s="304">
        <v>9.525700259890268</v>
      </c>
      <c r="K9" s="304">
        <v>9.9367422245651031</v>
      </c>
      <c r="L9" s="299">
        <v>2181</v>
      </c>
      <c r="M9" s="304">
        <v>3.9362546924631823</v>
      </c>
      <c r="N9" s="304">
        <v>4.1061073876044887</v>
      </c>
      <c r="O9" s="299">
        <v>2292</v>
      </c>
      <c r="P9" s="304">
        <v>4.1365867744729998</v>
      </c>
    </row>
    <row r="10" spans="1:17">
      <c r="A10" s="1091"/>
      <c r="B10" s="264" t="s">
        <v>588</v>
      </c>
      <c r="C10" s="299">
        <v>115394</v>
      </c>
      <c r="D10" s="301">
        <v>108690</v>
      </c>
      <c r="E10" s="304">
        <v>94.190339185746225</v>
      </c>
      <c r="F10" s="299">
        <v>93350</v>
      </c>
      <c r="G10" s="304">
        <v>80.896753730696574</v>
      </c>
      <c r="H10" s="304">
        <v>85.886466096237001</v>
      </c>
      <c r="I10" s="299">
        <v>9067</v>
      </c>
      <c r="J10" s="304">
        <v>7.8574275958888675</v>
      </c>
      <c r="K10" s="304">
        <v>8.3420737878369682</v>
      </c>
      <c r="L10" s="299">
        <v>6273</v>
      </c>
      <c r="M10" s="304">
        <v>5.4361578591607884</v>
      </c>
      <c r="N10" s="304">
        <v>5.7714601159260281</v>
      </c>
      <c r="O10" s="299">
        <v>6704</v>
      </c>
      <c r="P10" s="304">
        <v>5.8096608142537738</v>
      </c>
    </row>
    <row r="11" spans="1:17">
      <c r="A11" s="1091" t="s">
        <v>590</v>
      </c>
      <c r="B11" s="264" t="s">
        <v>586</v>
      </c>
      <c r="C11" s="299">
        <v>60838</v>
      </c>
      <c r="D11" s="301">
        <v>56500</v>
      </c>
      <c r="E11" s="304">
        <v>92.869588086393378</v>
      </c>
      <c r="F11" s="299">
        <v>48217</v>
      </c>
      <c r="G11" s="304">
        <v>79.254742101975737</v>
      </c>
      <c r="H11" s="304">
        <v>85.339823008849564</v>
      </c>
      <c r="I11" s="299">
        <v>4264</v>
      </c>
      <c r="J11" s="304">
        <v>7.0087774088563064</v>
      </c>
      <c r="K11" s="304">
        <v>7.5469026548672558</v>
      </c>
      <c r="L11" s="299">
        <v>4019</v>
      </c>
      <c r="M11" s="304">
        <v>6.6060685755613271</v>
      </c>
      <c r="N11" s="304">
        <v>7.1132743362831858</v>
      </c>
      <c r="O11" s="299">
        <v>4338</v>
      </c>
      <c r="P11" s="304">
        <v>7.1304119136066273</v>
      </c>
    </row>
    <row r="12" spans="1:17">
      <c r="A12" s="1091"/>
      <c r="B12" s="264" t="s">
        <v>587</v>
      </c>
      <c r="C12" s="299">
        <v>56967</v>
      </c>
      <c r="D12" s="301">
        <v>54640</v>
      </c>
      <c r="E12" s="304">
        <v>95.915178963259422</v>
      </c>
      <c r="F12" s="299">
        <v>46530</v>
      </c>
      <c r="G12" s="304">
        <v>81.678866712307126</v>
      </c>
      <c r="H12" s="304">
        <v>85.157393850658863</v>
      </c>
      <c r="I12" s="299">
        <v>5981</v>
      </c>
      <c r="J12" s="304">
        <v>10.499060859796023</v>
      </c>
      <c r="K12" s="304">
        <v>10.94619326500732</v>
      </c>
      <c r="L12" s="299">
        <v>2129</v>
      </c>
      <c r="M12" s="304">
        <v>3.7372513911562835</v>
      </c>
      <c r="N12" s="304">
        <v>3.896412884333821</v>
      </c>
      <c r="O12" s="299">
        <v>2327</v>
      </c>
      <c r="P12" s="304">
        <v>4.0848210367405695</v>
      </c>
    </row>
    <row r="13" spans="1:17">
      <c r="A13" s="1091"/>
      <c r="B13" s="264" t="s">
        <v>588</v>
      </c>
      <c r="C13" s="299">
        <v>117805</v>
      </c>
      <c r="D13" s="301">
        <v>111140</v>
      </c>
      <c r="E13" s="304">
        <v>94.342345401298758</v>
      </c>
      <c r="F13" s="299">
        <v>94747</v>
      </c>
      <c r="G13" s="304">
        <v>80.426976783667925</v>
      </c>
      <c r="H13" s="304">
        <v>85.250134964909122</v>
      </c>
      <c r="I13" s="299">
        <v>10245</v>
      </c>
      <c r="J13" s="304">
        <v>8.6965748482662022</v>
      </c>
      <c r="K13" s="304">
        <v>9.2181032931437823</v>
      </c>
      <c r="L13" s="299">
        <v>6148</v>
      </c>
      <c r="M13" s="304">
        <v>5.2187937693646287</v>
      </c>
      <c r="N13" s="304">
        <v>5.5317617419470935</v>
      </c>
      <c r="O13" s="299">
        <v>6665</v>
      </c>
      <c r="P13" s="304">
        <v>5.6576545987012432</v>
      </c>
    </row>
    <row r="14" spans="1:17">
      <c r="A14" s="1091" t="s">
        <v>591</v>
      </c>
      <c r="B14" s="264" t="s">
        <v>586</v>
      </c>
      <c r="C14" s="299">
        <v>63028</v>
      </c>
      <c r="D14" s="301">
        <v>58979</v>
      </c>
      <c r="E14" s="304">
        <v>93.5758710414419</v>
      </c>
      <c r="F14" s="299">
        <v>50161</v>
      </c>
      <c r="G14" s="304">
        <v>79.585263692327217</v>
      </c>
      <c r="H14" s="304">
        <v>85.048915715763243</v>
      </c>
      <c r="I14" s="299">
        <v>4970</v>
      </c>
      <c r="J14" s="304">
        <v>7.885384273656153</v>
      </c>
      <c r="K14" s="304">
        <v>8.426728157479781</v>
      </c>
      <c r="L14" s="299">
        <v>3848</v>
      </c>
      <c r="M14" s="304">
        <v>6.1052230754585262</v>
      </c>
      <c r="N14" s="304">
        <v>6.5243561267569818</v>
      </c>
      <c r="O14" s="299">
        <v>4049</v>
      </c>
      <c r="P14" s="304">
        <v>6.424128958558101</v>
      </c>
    </row>
    <row r="15" spans="1:17">
      <c r="A15" s="1091"/>
      <c r="B15" s="264" t="s">
        <v>587</v>
      </c>
      <c r="C15" s="299">
        <v>59248</v>
      </c>
      <c r="D15" s="301">
        <v>57058</v>
      </c>
      <c r="E15" s="304">
        <v>96.303672697812587</v>
      </c>
      <c r="F15" s="299">
        <v>47837</v>
      </c>
      <c r="G15" s="304">
        <v>80.740278152849044</v>
      </c>
      <c r="H15" s="304">
        <v>83.839251288162913</v>
      </c>
      <c r="I15" s="299">
        <v>7078</v>
      </c>
      <c r="J15" s="304">
        <v>11.946394815014854</v>
      </c>
      <c r="K15" s="304">
        <v>12.40492130814259</v>
      </c>
      <c r="L15" s="299">
        <v>2143</v>
      </c>
      <c r="M15" s="304">
        <v>3.6169997299486902</v>
      </c>
      <c r="N15" s="304">
        <v>3.7558274036944868</v>
      </c>
      <c r="O15" s="299">
        <v>2190</v>
      </c>
      <c r="P15" s="304">
        <v>3.6963273021874152</v>
      </c>
    </row>
    <row r="16" spans="1:17">
      <c r="A16" s="1091"/>
      <c r="B16" s="264" t="s">
        <v>588</v>
      </c>
      <c r="C16" s="299">
        <v>122276</v>
      </c>
      <c r="D16" s="301">
        <v>116037</v>
      </c>
      <c r="E16" s="304">
        <v>94.897608688540686</v>
      </c>
      <c r="F16" s="299">
        <v>97998</v>
      </c>
      <c r="G16" s="304">
        <v>80.144918054237962</v>
      </c>
      <c r="H16" s="304">
        <v>84.454096538173175</v>
      </c>
      <c r="I16" s="299">
        <v>12048</v>
      </c>
      <c r="J16" s="304">
        <v>9.8531191730184169</v>
      </c>
      <c r="K16" s="304">
        <v>10.382895111042167</v>
      </c>
      <c r="L16" s="299">
        <v>5991</v>
      </c>
      <c r="M16" s="304">
        <v>4.8995714612843075</v>
      </c>
      <c r="N16" s="304">
        <v>5.1630083507846631</v>
      </c>
      <c r="O16" s="299">
        <v>6239</v>
      </c>
      <c r="P16" s="304">
        <v>5.1023913114593213</v>
      </c>
    </row>
    <row r="17" spans="1:17">
      <c r="A17" s="1091" t="s">
        <v>592</v>
      </c>
      <c r="B17" s="264" t="s">
        <v>586</v>
      </c>
      <c r="C17" s="299">
        <v>60909</v>
      </c>
      <c r="D17" s="301">
        <v>57214</v>
      </c>
      <c r="E17" s="304">
        <v>93.933573035183642</v>
      </c>
      <c r="F17" s="299">
        <v>47846</v>
      </c>
      <c r="G17" s="304">
        <v>78.553251572017274</v>
      </c>
      <c r="H17" s="304">
        <v>83.62638515048765</v>
      </c>
      <c r="I17" s="299">
        <v>5581</v>
      </c>
      <c r="J17" s="304">
        <v>9.1628494967902938</v>
      </c>
      <c r="K17" s="304">
        <v>9.7546055161324148</v>
      </c>
      <c r="L17" s="299">
        <v>3787</v>
      </c>
      <c r="M17" s="304">
        <v>6.2174719663760696</v>
      </c>
      <c r="N17" s="304">
        <v>6.6190093333799425</v>
      </c>
      <c r="O17" s="299">
        <v>3695</v>
      </c>
      <c r="P17" s="304">
        <v>6.0664269648163653</v>
      </c>
    </row>
    <row r="18" spans="1:17">
      <c r="A18" s="1091"/>
      <c r="B18" s="264" t="s">
        <v>587</v>
      </c>
      <c r="C18" s="299">
        <v>56856</v>
      </c>
      <c r="D18" s="301">
        <v>54921</v>
      </c>
      <c r="E18" s="304">
        <v>96.596665259603213</v>
      </c>
      <c r="F18" s="299">
        <v>45079</v>
      </c>
      <c r="G18" s="304">
        <v>79.286267060644434</v>
      </c>
      <c r="H18" s="304">
        <v>82.079714499007665</v>
      </c>
      <c r="I18" s="299">
        <v>7795</v>
      </c>
      <c r="J18" s="304">
        <v>13.710074574363304</v>
      </c>
      <c r="K18" s="304">
        <v>14.193113745197646</v>
      </c>
      <c r="L18" s="299">
        <v>2047</v>
      </c>
      <c r="M18" s="304">
        <v>3.6003236245954695</v>
      </c>
      <c r="N18" s="304">
        <v>3.7271717557946871</v>
      </c>
      <c r="O18" s="299">
        <v>1935</v>
      </c>
      <c r="P18" s="304">
        <v>3.403334740396792</v>
      </c>
    </row>
    <row r="19" spans="1:17">
      <c r="A19" s="1091"/>
      <c r="B19" s="264" t="s">
        <v>588</v>
      </c>
      <c r="C19" s="299">
        <v>117765</v>
      </c>
      <c r="D19" s="301">
        <v>112135</v>
      </c>
      <c r="E19" s="304">
        <v>95.219292659109243</v>
      </c>
      <c r="F19" s="299">
        <v>92925</v>
      </c>
      <c r="G19" s="304">
        <v>78.90714558654949</v>
      </c>
      <c r="H19" s="304">
        <v>82.868863423551957</v>
      </c>
      <c r="I19" s="299">
        <v>13376</v>
      </c>
      <c r="J19" s="304">
        <v>11.358213391075447</v>
      </c>
      <c r="K19" s="304">
        <v>11.928479065412226</v>
      </c>
      <c r="L19" s="299">
        <v>5834</v>
      </c>
      <c r="M19" s="304">
        <v>4.9539336814843118</v>
      </c>
      <c r="N19" s="304">
        <v>5.2026575110358051</v>
      </c>
      <c r="O19" s="299">
        <v>5630</v>
      </c>
      <c r="P19" s="304">
        <v>4.780707340890757</v>
      </c>
    </row>
    <row r="20" spans="1:17">
      <c r="A20" s="1091" t="s">
        <v>593</v>
      </c>
      <c r="B20" s="264" t="s">
        <v>586</v>
      </c>
      <c r="C20" s="299">
        <v>61098</v>
      </c>
      <c r="D20" s="301">
        <v>56172</v>
      </c>
      <c r="E20" s="304">
        <v>91.937542963763136</v>
      </c>
      <c r="F20" s="299">
        <v>48782</v>
      </c>
      <c r="G20" s="304">
        <v>79.842220694621759</v>
      </c>
      <c r="H20" s="304">
        <v>86.84397920672221</v>
      </c>
      <c r="I20" s="299">
        <v>3965</v>
      </c>
      <c r="J20" s="304">
        <v>6.489574126812661</v>
      </c>
      <c r="K20" s="304">
        <v>7.0586769208858504</v>
      </c>
      <c r="L20" s="299">
        <v>3425</v>
      </c>
      <c r="M20" s="304">
        <v>5.6057481423287179</v>
      </c>
      <c r="N20" s="304">
        <v>6.0973438723919386</v>
      </c>
      <c r="O20" s="299">
        <v>4926</v>
      </c>
      <c r="P20" s="304">
        <v>8.0624570362368662</v>
      </c>
    </row>
    <row r="21" spans="1:17">
      <c r="A21" s="1091"/>
      <c r="B21" s="264" t="s">
        <v>587</v>
      </c>
      <c r="C21" s="299">
        <v>56786</v>
      </c>
      <c r="D21" s="301">
        <v>54152</v>
      </c>
      <c r="E21" s="304">
        <v>95.36153277216215</v>
      </c>
      <c r="F21" s="299">
        <v>46573</v>
      </c>
      <c r="G21" s="304">
        <v>82.014933258197445</v>
      </c>
      <c r="H21" s="304">
        <v>86.004210370808096</v>
      </c>
      <c r="I21" s="299">
        <v>5693</v>
      </c>
      <c r="J21" s="304">
        <v>10.025358362976791</v>
      </c>
      <c r="K21" s="304">
        <v>10.513000443196926</v>
      </c>
      <c r="L21" s="299">
        <v>1886</v>
      </c>
      <c r="M21" s="304">
        <v>3.3212411509879201</v>
      </c>
      <c r="N21" s="304">
        <v>3.4827891859949771</v>
      </c>
      <c r="O21" s="299">
        <v>2634</v>
      </c>
      <c r="P21" s="304">
        <v>4.6384672278378476</v>
      </c>
    </row>
    <row r="22" spans="1:17">
      <c r="A22" s="1091"/>
      <c r="B22" s="264" t="s">
        <v>588</v>
      </c>
      <c r="C22" s="299">
        <v>117884</v>
      </c>
      <c r="D22" s="301">
        <v>110324</v>
      </c>
      <c r="E22" s="304">
        <v>93.586915951274136</v>
      </c>
      <c r="F22" s="299">
        <v>95355</v>
      </c>
      <c r="G22" s="304">
        <v>80.888839876488746</v>
      </c>
      <c r="H22" s="304">
        <v>86.431782748993868</v>
      </c>
      <c r="I22" s="299">
        <v>9658</v>
      </c>
      <c r="J22" s="304">
        <v>8.1927997014013787</v>
      </c>
      <c r="K22" s="304">
        <v>8.754214858054457</v>
      </c>
      <c r="L22" s="299">
        <v>5311</v>
      </c>
      <c r="M22" s="304">
        <v>4.5052763733840049</v>
      </c>
      <c r="N22" s="304">
        <v>4.8140023929516698</v>
      </c>
      <c r="O22" s="299">
        <v>7560</v>
      </c>
      <c r="P22" s="304">
        <v>6.4130840487258656</v>
      </c>
    </row>
    <row r="23" spans="1:17">
      <c r="A23" s="1091" t="s">
        <v>594</v>
      </c>
      <c r="B23" s="264" t="s">
        <v>586</v>
      </c>
      <c r="C23" s="299">
        <v>61156</v>
      </c>
      <c r="D23" s="301">
        <v>55294</v>
      </c>
      <c r="E23" s="304">
        <v>90.414677218915557</v>
      </c>
      <c r="F23" s="299">
        <v>48282</v>
      </c>
      <c r="G23" s="304">
        <v>78.948917522401729</v>
      </c>
      <c r="H23" s="304">
        <v>87.31869642275835</v>
      </c>
      <c r="I23" s="299">
        <v>2558</v>
      </c>
      <c r="J23" s="304">
        <v>4.1827457649290345</v>
      </c>
      <c r="K23" s="304">
        <v>4.6261800557022461</v>
      </c>
      <c r="L23" s="299">
        <v>4454</v>
      </c>
      <c r="M23" s="304">
        <v>7.283013931584799</v>
      </c>
      <c r="N23" s="304">
        <v>8.0551235215394072</v>
      </c>
      <c r="O23" s="299">
        <v>5862</v>
      </c>
      <c r="P23" s="304">
        <v>9.5853227810844412</v>
      </c>
    </row>
    <row r="24" spans="1:17">
      <c r="A24" s="1091"/>
      <c r="B24" s="264" t="s">
        <v>587</v>
      </c>
      <c r="C24" s="299">
        <v>55792</v>
      </c>
      <c r="D24" s="301">
        <v>52548</v>
      </c>
      <c r="E24" s="304">
        <v>94.185546314883851</v>
      </c>
      <c r="F24" s="299">
        <v>46412</v>
      </c>
      <c r="G24" s="304">
        <v>83.187553771149979</v>
      </c>
      <c r="H24" s="304">
        <v>88.323057014539089</v>
      </c>
      <c r="I24" s="299">
        <v>3768</v>
      </c>
      <c r="J24" s="304">
        <v>6.7536564381990249</v>
      </c>
      <c r="K24" s="304">
        <v>7.1705868919844722</v>
      </c>
      <c r="L24" s="299">
        <v>2368</v>
      </c>
      <c r="M24" s="304">
        <v>4.2443361055348436</v>
      </c>
      <c r="N24" s="304">
        <v>4.5063560934764411</v>
      </c>
      <c r="O24" s="299">
        <v>3244</v>
      </c>
      <c r="P24" s="304">
        <v>5.8144536851161455</v>
      </c>
    </row>
    <row r="25" spans="1:17">
      <c r="A25" s="1091"/>
      <c r="B25" s="264" t="s">
        <v>588</v>
      </c>
      <c r="C25" s="299">
        <v>116948</v>
      </c>
      <c r="D25" s="301">
        <v>107842</v>
      </c>
      <c r="E25" s="304">
        <v>92.213633409720558</v>
      </c>
      <c r="F25" s="299">
        <v>94694</v>
      </c>
      <c r="G25" s="304">
        <v>80.971029859424704</v>
      </c>
      <c r="H25" s="304">
        <v>87.808089612581369</v>
      </c>
      <c r="I25" s="299">
        <v>6326</v>
      </c>
      <c r="J25" s="304">
        <v>5.4092417142661695</v>
      </c>
      <c r="K25" s="304">
        <v>5.8659891322490312</v>
      </c>
      <c r="L25" s="299">
        <v>6822</v>
      </c>
      <c r="M25" s="304">
        <v>5.8333618360296891</v>
      </c>
      <c r="N25" s="304">
        <v>6.3259212551696002</v>
      </c>
      <c r="O25" s="299">
        <v>9106</v>
      </c>
      <c r="P25" s="304">
        <v>7.7863665902794406</v>
      </c>
    </row>
    <row r="26" spans="1:17">
      <c r="A26" s="1091" t="s">
        <v>595</v>
      </c>
      <c r="B26" s="264" t="s">
        <v>586</v>
      </c>
      <c r="C26" s="299">
        <v>59646</v>
      </c>
      <c r="D26" s="301">
        <v>52829</v>
      </c>
      <c r="E26" s="304">
        <v>88.570901653086537</v>
      </c>
      <c r="F26" s="299">
        <v>46370</v>
      </c>
      <c r="G26" s="304">
        <v>77.742011199409859</v>
      </c>
      <c r="H26" s="304">
        <v>87.773760623899761</v>
      </c>
      <c r="I26" s="299">
        <v>1341</v>
      </c>
      <c r="J26" s="304">
        <v>2.2482647620963685</v>
      </c>
      <c r="K26" s="304">
        <v>2.5383785420886253</v>
      </c>
      <c r="L26" s="299">
        <v>5118</v>
      </c>
      <c r="M26" s="304">
        <v>8.5806256915803232</v>
      </c>
      <c r="N26" s="304">
        <v>9.6878608340116212</v>
      </c>
      <c r="O26" s="299">
        <v>6817</v>
      </c>
      <c r="P26" s="304">
        <v>11.429098346913456</v>
      </c>
    </row>
    <row r="27" spans="1:17">
      <c r="A27" s="1091"/>
      <c r="B27" s="264" t="s">
        <v>587</v>
      </c>
      <c r="C27" s="299">
        <v>54581</v>
      </c>
      <c r="D27" s="301">
        <v>50607</v>
      </c>
      <c r="E27" s="304">
        <v>92.719078067459364</v>
      </c>
      <c r="F27" s="299">
        <v>45585</v>
      </c>
      <c r="G27" s="304">
        <v>83.518074055074109</v>
      </c>
      <c r="H27" s="304">
        <v>90.076471634358882</v>
      </c>
      <c r="I27" s="299">
        <v>2101</v>
      </c>
      <c r="J27" s="304">
        <v>3.8493248566350924</v>
      </c>
      <c r="K27" s="304">
        <v>4.1515995810856205</v>
      </c>
      <c r="L27" s="299">
        <v>2921</v>
      </c>
      <c r="M27" s="304">
        <v>5.3516791557501691</v>
      </c>
      <c r="N27" s="304">
        <v>5.7719287845554961</v>
      </c>
      <c r="O27" s="299">
        <v>3974</v>
      </c>
      <c r="P27" s="304">
        <v>7.280921932540628</v>
      </c>
    </row>
    <row r="28" spans="1:17">
      <c r="A28" s="1091"/>
      <c r="B28" s="264" t="s">
        <v>588</v>
      </c>
      <c r="C28" s="299">
        <v>114227</v>
      </c>
      <c r="D28" s="301">
        <v>103436</v>
      </c>
      <c r="E28" s="304">
        <v>90.553021614854629</v>
      </c>
      <c r="F28" s="299">
        <v>91955</v>
      </c>
      <c r="G28" s="304">
        <v>80.501982893711642</v>
      </c>
      <c r="H28" s="304">
        <v>88.900382845430997</v>
      </c>
      <c r="I28" s="299">
        <v>3442</v>
      </c>
      <c r="J28" s="304">
        <v>3.0132980818895709</v>
      </c>
      <c r="K28" s="304">
        <v>3.3276615491705011</v>
      </c>
      <c r="L28" s="299">
        <v>8039</v>
      </c>
      <c r="M28" s="304">
        <v>7.0377406392534159</v>
      </c>
      <c r="N28" s="304">
        <v>7.7719556053985075</v>
      </c>
      <c r="O28" s="299">
        <v>10791</v>
      </c>
      <c r="P28" s="304">
        <v>9.4469783851453695</v>
      </c>
    </row>
    <row r="29" spans="1:17">
      <c r="A29" s="1091" t="s">
        <v>596</v>
      </c>
      <c r="B29" s="264" t="s">
        <v>586</v>
      </c>
      <c r="C29" s="299">
        <v>55463</v>
      </c>
      <c r="D29" s="301">
        <v>49073</v>
      </c>
      <c r="E29" s="304">
        <v>88.478805690279998</v>
      </c>
      <c r="F29" s="299">
        <v>42027</v>
      </c>
      <c r="G29" s="304">
        <v>75.774840884914269</v>
      </c>
      <c r="H29" s="304">
        <v>85.641798952580857</v>
      </c>
      <c r="I29" s="299">
        <v>1364</v>
      </c>
      <c r="J29" s="304">
        <v>2.459297189117069</v>
      </c>
      <c r="K29" s="304">
        <v>2.7795325331648768</v>
      </c>
      <c r="L29" s="299">
        <v>5682</v>
      </c>
      <c r="M29" s="304">
        <v>10.24466761624867</v>
      </c>
      <c r="N29" s="304">
        <v>11.578668514254273</v>
      </c>
      <c r="O29" s="299">
        <v>6390</v>
      </c>
      <c r="P29" s="304">
        <v>11.521194309719993</v>
      </c>
    </row>
    <row r="30" spans="1:17">
      <c r="A30" s="1091"/>
      <c r="B30" s="264" t="s">
        <v>587</v>
      </c>
      <c r="C30" s="299">
        <v>50959</v>
      </c>
      <c r="D30" s="301">
        <v>47344</v>
      </c>
      <c r="E30" s="304">
        <v>92.906061735905325</v>
      </c>
      <c r="F30" s="299">
        <v>41669</v>
      </c>
      <c r="G30" s="304">
        <v>81.769657960321041</v>
      </c>
      <c r="H30" s="304">
        <v>88.013264616424465</v>
      </c>
      <c r="I30" s="299">
        <v>2229</v>
      </c>
      <c r="J30" s="304">
        <v>4.3741046723836812</v>
      </c>
      <c r="K30" s="304">
        <v>4.7080939506590065</v>
      </c>
      <c r="L30" s="299">
        <v>3446</v>
      </c>
      <c r="M30" s="304">
        <v>6.762299103200613</v>
      </c>
      <c r="N30" s="304">
        <v>7.2786414329165261</v>
      </c>
      <c r="O30" s="299">
        <v>3615</v>
      </c>
      <c r="P30" s="304">
        <v>7.093938264094664</v>
      </c>
    </row>
    <row r="31" spans="1:17">
      <c r="A31" s="1091"/>
      <c r="B31" s="264" t="s">
        <v>588</v>
      </c>
      <c r="C31" s="299">
        <v>106422</v>
      </c>
      <c r="D31" s="301">
        <v>96417</v>
      </c>
      <c r="E31" s="304">
        <v>90.598748379094545</v>
      </c>
      <c r="F31" s="299">
        <v>83696</v>
      </c>
      <c r="G31" s="304">
        <v>78.645392869895332</v>
      </c>
      <c r="H31" s="304">
        <v>86.806268604084352</v>
      </c>
      <c r="I31" s="299">
        <v>3593</v>
      </c>
      <c r="J31" s="304">
        <v>3.3761816165830369</v>
      </c>
      <c r="K31" s="304">
        <v>3.7265212566248693</v>
      </c>
      <c r="L31" s="299">
        <v>9128</v>
      </c>
      <c r="M31" s="304">
        <v>8.5771738926161891</v>
      </c>
      <c r="N31" s="304">
        <v>9.4672101392907901</v>
      </c>
      <c r="O31" s="299">
        <v>10005</v>
      </c>
      <c r="P31" s="304">
        <v>9.4012516209054517</v>
      </c>
      <c r="Q31" s="249"/>
    </row>
    <row r="32" spans="1:17">
      <c r="A32" s="1091" t="s">
        <v>597</v>
      </c>
      <c r="B32" s="264" t="s">
        <v>586</v>
      </c>
      <c r="C32" s="299">
        <v>54319</v>
      </c>
      <c r="D32" s="301">
        <v>48298</v>
      </c>
      <c r="E32" s="304">
        <v>88.915480771000944</v>
      </c>
      <c r="F32" s="299">
        <v>41568</v>
      </c>
      <c r="G32" s="304">
        <v>76.525709236178869</v>
      </c>
      <c r="H32" s="304">
        <v>86.065675597333225</v>
      </c>
      <c r="I32" s="299">
        <v>1288</v>
      </c>
      <c r="J32" s="304">
        <v>2.3711776726375668</v>
      </c>
      <c r="K32" s="304">
        <v>2.6667770922191396</v>
      </c>
      <c r="L32" s="299">
        <v>5442</v>
      </c>
      <c r="M32" s="304">
        <v>10.018593862184503</v>
      </c>
      <c r="N32" s="304">
        <v>11.267547310447638</v>
      </c>
      <c r="O32" s="299">
        <v>6021</v>
      </c>
      <c r="P32" s="304">
        <v>11.084519228999062</v>
      </c>
    </row>
    <row r="33" spans="1:17">
      <c r="A33" s="1091"/>
      <c r="B33" s="264" t="s">
        <v>587</v>
      </c>
      <c r="C33" s="299">
        <v>49512</v>
      </c>
      <c r="D33" s="301">
        <v>46093</v>
      </c>
      <c r="E33" s="304">
        <v>93.094603328486031</v>
      </c>
      <c r="F33" s="299">
        <v>40987</v>
      </c>
      <c r="G33" s="304">
        <v>82.781951850056558</v>
      </c>
      <c r="H33" s="304">
        <v>88.922396025426849</v>
      </c>
      <c r="I33" s="299">
        <v>1975</v>
      </c>
      <c r="J33" s="304">
        <v>3.9889319760866049</v>
      </c>
      <c r="K33" s="304">
        <v>4.2848154817434319</v>
      </c>
      <c r="L33" s="299">
        <v>3131</v>
      </c>
      <c r="M33" s="304">
        <v>6.3237195023428656</v>
      </c>
      <c r="N33" s="304">
        <v>6.7927884928297138</v>
      </c>
      <c r="O33" s="299">
        <v>3419</v>
      </c>
      <c r="P33" s="304">
        <v>6.9053966715139765</v>
      </c>
    </row>
    <row r="34" spans="1:17">
      <c r="A34" s="1091"/>
      <c r="B34" s="264" t="s">
        <v>588</v>
      </c>
      <c r="C34" s="299">
        <v>103831</v>
      </c>
      <c r="D34" s="301">
        <v>94391</v>
      </c>
      <c r="E34" s="304">
        <v>90.908302915314309</v>
      </c>
      <c r="F34" s="299">
        <v>82555</v>
      </c>
      <c r="G34" s="304">
        <v>79.509009833286783</v>
      </c>
      <c r="H34" s="304">
        <v>87.460668919706336</v>
      </c>
      <c r="I34" s="299">
        <v>3263</v>
      </c>
      <c r="J34" s="304">
        <v>3.1426067359459124</v>
      </c>
      <c r="K34" s="304">
        <v>3.4568973736902882</v>
      </c>
      <c r="L34" s="299">
        <v>8573</v>
      </c>
      <c r="M34" s="304">
        <v>8.2566863460816133</v>
      </c>
      <c r="N34" s="304">
        <v>9.0824337066033838</v>
      </c>
      <c r="O34" s="299">
        <v>9440</v>
      </c>
      <c r="P34" s="304">
        <v>9.0916970846856913</v>
      </c>
      <c r="Q34" s="249"/>
    </row>
    <row r="35" spans="1:17">
      <c r="A35" s="1091" t="s">
        <v>598</v>
      </c>
      <c r="B35" s="264" t="s">
        <v>586</v>
      </c>
      <c r="C35" s="299">
        <v>52983</v>
      </c>
      <c r="D35" s="301">
        <v>46934</v>
      </c>
      <c r="E35" s="304">
        <f t="shared" ref="E35:E39" si="0">D35/C35*100</f>
        <v>88.583130438065041</v>
      </c>
      <c r="F35" s="299">
        <v>40471</v>
      </c>
      <c r="G35" s="304">
        <f t="shared" ref="G35:G36" si="1">F35/C35*100</f>
        <v>76.384878168469129</v>
      </c>
      <c r="H35" s="304">
        <f t="shared" ref="H35:H36" si="2">F35/D35*100</f>
        <v>86.229599011377672</v>
      </c>
      <c r="I35" s="299">
        <v>1154</v>
      </c>
      <c r="J35" s="304">
        <f t="shared" ref="J35:J36" si="3">I35/C35*100</f>
        <v>2.1780571126587773</v>
      </c>
      <c r="K35" s="304">
        <f t="shared" ref="K35:K36" si="4">I35/D35*100</f>
        <v>2.4587718924447097</v>
      </c>
      <c r="L35" s="299">
        <v>5309</v>
      </c>
      <c r="M35" s="304">
        <f t="shared" ref="M35:M36" si="5">L35/C35*100</f>
        <v>10.020195156937131</v>
      </c>
      <c r="N35" s="304">
        <f t="shared" ref="N35:N36" si="6">L35/D35*100</f>
        <v>11.311629096177612</v>
      </c>
      <c r="O35" s="299">
        <v>6049</v>
      </c>
      <c r="P35" s="304">
        <f t="shared" ref="P35:P39" si="7">O35/C35*100</f>
        <v>11.416869561934959</v>
      </c>
    </row>
    <row r="36" spans="1:17">
      <c r="A36" s="1091"/>
      <c r="B36" s="264" t="s">
        <v>587</v>
      </c>
      <c r="C36" s="299">
        <v>48189</v>
      </c>
      <c r="D36" s="301">
        <v>44745</v>
      </c>
      <c r="E36" s="304">
        <f t="shared" si="0"/>
        <v>92.853140758264331</v>
      </c>
      <c r="F36" s="299">
        <v>39892</v>
      </c>
      <c r="G36" s="304">
        <f t="shared" si="1"/>
        <v>82.782377721056676</v>
      </c>
      <c r="H36" s="304">
        <f t="shared" si="2"/>
        <v>89.154095429656948</v>
      </c>
      <c r="I36" s="299">
        <v>1814</v>
      </c>
      <c r="J36" s="304">
        <f t="shared" si="3"/>
        <v>3.7643445599618173</v>
      </c>
      <c r="K36" s="304">
        <f t="shared" si="4"/>
        <v>4.0540842552240477</v>
      </c>
      <c r="L36" s="299">
        <v>3039</v>
      </c>
      <c r="M36" s="304">
        <f t="shared" si="5"/>
        <v>6.3064184772458436</v>
      </c>
      <c r="N36" s="304">
        <f t="shared" si="6"/>
        <v>6.7918203151190069</v>
      </c>
      <c r="O36" s="299">
        <v>3444</v>
      </c>
      <c r="P36" s="304">
        <f t="shared" si="7"/>
        <v>7.1468592417356662</v>
      </c>
    </row>
    <row r="37" spans="1:17">
      <c r="A37" s="1091"/>
      <c r="B37" s="264" t="s">
        <v>588</v>
      </c>
      <c r="C37" s="299">
        <v>101172</v>
      </c>
      <c r="D37" s="301">
        <v>91679</v>
      </c>
      <c r="E37" s="304">
        <f>D37/C37*100</f>
        <v>90.616969121891429</v>
      </c>
      <c r="F37" s="299">
        <v>80363</v>
      </c>
      <c r="G37" s="304">
        <f>F37/C37*100</f>
        <v>79.432056300162103</v>
      </c>
      <c r="H37" s="304">
        <f>F37/D37*100</f>
        <v>87.656933430774757</v>
      </c>
      <c r="I37" s="299">
        <v>2968</v>
      </c>
      <c r="J37" s="304">
        <f>I37/C37*100</f>
        <v>2.9336179970742893</v>
      </c>
      <c r="K37" s="304">
        <f>I37/D37*100</f>
        <v>3.2373826067038252</v>
      </c>
      <c r="L37" s="299">
        <v>8348</v>
      </c>
      <c r="M37" s="304">
        <f>L37/C37*100</f>
        <v>8.2512948246550444</v>
      </c>
      <c r="N37" s="304">
        <f>L37/D37*100</f>
        <v>9.1056839625214057</v>
      </c>
      <c r="O37" s="299">
        <v>9493</v>
      </c>
      <c r="P37" s="304">
        <f>O37/C37*100</f>
        <v>9.383030878108567</v>
      </c>
      <c r="Q37" s="249"/>
    </row>
    <row r="38" spans="1:17">
      <c r="A38" s="1091" t="s">
        <v>599</v>
      </c>
      <c r="B38" s="264" t="s">
        <v>586</v>
      </c>
      <c r="C38" s="299">
        <v>52101</v>
      </c>
      <c r="D38" s="301">
        <v>46345</v>
      </c>
      <c r="E38" s="304">
        <f t="shared" si="0"/>
        <v>88.952227404464395</v>
      </c>
      <c r="F38" s="299">
        <v>40050</v>
      </c>
      <c r="G38" s="304">
        <f t="shared" ref="G38:G39" si="8">F38/C38*100</f>
        <v>76.869925721195372</v>
      </c>
      <c r="H38" s="304">
        <f t="shared" ref="H38:H39" si="9">F38/D38*100</f>
        <v>86.417089222138316</v>
      </c>
      <c r="I38" s="299">
        <v>974</v>
      </c>
      <c r="J38" s="304">
        <f t="shared" ref="J38:J39" si="10">I38/C38*100</f>
        <v>1.8694458839561623</v>
      </c>
      <c r="K38" s="304">
        <f t="shared" ref="K38:K39" si="11">I38/D38*100</f>
        <v>2.1016290862013163</v>
      </c>
      <c r="L38" s="299">
        <v>5321</v>
      </c>
      <c r="M38" s="304">
        <f t="shared" ref="M38:M39" si="12">L38/C38*100</f>
        <v>10.212855799312873</v>
      </c>
      <c r="N38" s="304">
        <f t="shared" ref="N38:N39" si="13">L38/D38*100</f>
        <v>11.481281691660374</v>
      </c>
      <c r="O38" s="299">
        <v>5756</v>
      </c>
      <c r="P38" s="304">
        <f t="shared" si="7"/>
        <v>11.047772595535594</v>
      </c>
    </row>
    <row r="39" spans="1:17">
      <c r="A39" s="1091"/>
      <c r="B39" s="264" t="s">
        <v>587</v>
      </c>
      <c r="C39" s="299">
        <v>48175</v>
      </c>
      <c r="D39" s="301">
        <v>44891</v>
      </c>
      <c r="E39" s="304">
        <f t="shared" si="0"/>
        <v>93.183186299948105</v>
      </c>
      <c r="F39" s="299">
        <v>40230</v>
      </c>
      <c r="G39" s="304">
        <f t="shared" si="8"/>
        <v>83.508043591074212</v>
      </c>
      <c r="H39" s="304">
        <f t="shared" si="9"/>
        <v>89.617072464413809</v>
      </c>
      <c r="I39" s="299">
        <v>1584</v>
      </c>
      <c r="J39" s="304">
        <f t="shared" si="10"/>
        <v>3.2880124545926308</v>
      </c>
      <c r="K39" s="304">
        <f t="shared" si="11"/>
        <v>3.5285469247733396</v>
      </c>
      <c r="L39" s="299">
        <v>3077</v>
      </c>
      <c r="M39" s="304">
        <f t="shared" si="12"/>
        <v>6.3871302542812662</v>
      </c>
      <c r="N39" s="304">
        <f t="shared" si="13"/>
        <v>6.8543806108128571</v>
      </c>
      <c r="O39" s="299">
        <v>3284</v>
      </c>
      <c r="P39" s="304">
        <f t="shared" si="7"/>
        <v>6.8168137000518936</v>
      </c>
    </row>
    <row r="40" spans="1:17" ht="15.75" thickBot="1">
      <c r="A40" s="1095"/>
      <c r="B40" s="265" t="s">
        <v>588</v>
      </c>
      <c r="C40" s="302">
        <v>100276</v>
      </c>
      <c r="D40" s="303">
        <v>91236</v>
      </c>
      <c r="E40" s="304">
        <f>D40/C40*100</f>
        <v>90.984881726435034</v>
      </c>
      <c r="F40" s="302">
        <v>80280</v>
      </c>
      <c r="G40" s="304">
        <f>F40/C40*100</f>
        <v>80.059037057720701</v>
      </c>
      <c r="H40" s="304">
        <f>F40/D40*100</f>
        <v>87.991582270156528</v>
      </c>
      <c r="I40" s="302">
        <v>2558</v>
      </c>
      <c r="J40" s="304">
        <f>I40/C40*100</f>
        <v>2.5509593521879612</v>
      </c>
      <c r="K40" s="304">
        <f>I40/D40*100</f>
        <v>2.8037178306808719</v>
      </c>
      <c r="L40" s="302">
        <v>8398</v>
      </c>
      <c r="M40" s="304">
        <f>L40/C40*100</f>
        <v>8.3748853165263863</v>
      </c>
      <c r="N40" s="304">
        <f>L40/D40*100</f>
        <v>9.2046998991626126</v>
      </c>
      <c r="O40" s="302">
        <v>9040</v>
      </c>
      <c r="P40" s="304">
        <f>O40/C40*100</f>
        <v>9.0151182735649602</v>
      </c>
    </row>
    <row r="41" spans="1:17" ht="13.9" customHeight="1" thickTop="1">
      <c r="A41" s="1093" t="s">
        <v>619</v>
      </c>
      <c r="B41" s="1093"/>
      <c r="C41" s="1093"/>
      <c r="D41" s="1093"/>
      <c r="E41" s="1093"/>
      <c r="F41" s="1093"/>
      <c r="G41" s="1093"/>
      <c r="H41" s="1093"/>
      <c r="I41" s="1093"/>
      <c r="J41" s="1093"/>
      <c r="K41" s="1093"/>
      <c r="L41" s="1093"/>
      <c r="M41" s="1093"/>
      <c r="N41" s="1093"/>
      <c r="O41" s="1093"/>
      <c r="P41" s="1093"/>
    </row>
    <row r="42" spans="1:17">
      <c r="A42" s="1094" t="s">
        <v>602</v>
      </c>
      <c r="B42" s="1094"/>
      <c r="C42" s="1094"/>
      <c r="D42" s="1094"/>
      <c r="E42" s="1094"/>
      <c r="F42" s="1094"/>
      <c r="G42" s="1094"/>
      <c r="H42" s="1094"/>
      <c r="I42" s="1094"/>
      <c r="J42" s="1094"/>
      <c r="K42" s="1094"/>
      <c r="L42" s="1094"/>
      <c r="M42" s="1094"/>
      <c r="N42" s="1094"/>
      <c r="O42" s="1094"/>
      <c r="P42" s="1094"/>
    </row>
  </sheetData>
  <customSheetViews>
    <customSheetView guid="{9CA68ABA-C7BA-4E64-96EE-1D97745C1F44}">
      <pageMargins left="0.7" right="0.7" top="0.78740157499999996" bottom="0.78740157499999996" header="0.3" footer="0.3"/>
      <pageSetup paperSize="9" orientation="portrait" horizontalDpi="4294967293" verticalDpi="0" r:id="rId1"/>
    </customSheetView>
  </customSheetViews>
  <mergeCells count="22">
    <mergeCell ref="A41:P41"/>
    <mergeCell ref="A42:P42"/>
    <mergeCell ref="A23:A25"/>
    <mergeCell ref="A26:A28"/>
    <mergeCell ref="A29:A31"/>
    <mergeCell ref="A32:A34"/>
    <mergeCell ref="A35:A37"/>
    <mergeCell ref="A38:A40"/>
    <mergeCell ref="F2:H3"/>
    <mergeCell ref="I2:K3"/>
    <mergeCell ref="L2:N3"/>
    <mergeCell ref="O2:P3"/>
    <mergeCell ref="A20:A22"/>
    <mergeCell ref="A2:A4"/>
    <mergeCell ref="B2:B4"/>
    <mergeCell ref="C2:C3"/>
    <mergeCell ref="D2:E3"/>
    <mergeCell ref="A5:A7"/>
    <mergeCell ref="A8:A10"/>
    <mergeCell ref="A11:A13"/>
    <mergeCell ref="A14:A16"/>
    <mergeCell ref="A17:A19"/>
  </mergeCells>
  <pageMargins left="0.7" right="0.7" top="0.78740157499999996" bottom="0.78740157499999996" header="0.3" footer="0.3"/>
  <pageSetup paperSize="9" orientation="portrait" horizontalDpi="4294967293" verticalDpi="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workbookViewId="0">
      <selection activeCell="J22" sqref="J22"/>
    </sheetView>
  </sheetViews>
  <sheetFormatPr baseColWidth="10" defaultColWidth="10.25" defaultRowHeight="12.75"/>
  <cols>
    <col min="1" max="1" width="15.375" style="183" customWidth="1"/>
    <col min="2" max="9" width="7.75" style="183" customWidth="1"/>
    <col min="10" max="12" width="10.25" style="183"/>
    <col min="13" max="13" width="15.625" style="183" bestFit="1" customWidth="1"/>
    <col min="14" max="16384" width="10.25" style="183"/>
  </cols>
  <sheetData>
    <row r="1" spans="1:25" ht="27.6" customHeight="1" thickBot="1">
      <c r="A1" s="1075" t="s">
        <v>625</v>
      </c>
      <c r="B1" s="1075"/>
      <c r="C1" s="1075"/>
      <c r="D1" s="1075"/>
      <c r="E1" s="1075"/>
      <c r="F1" s="1075"/>
      <c r="G1" s="1075"/>
      <c r="H1" s="1075"/>
      <c r="I1" s="1075"/>
      <c r="J1" s="204"/>
    </row>
    <row r="2" spans="1:25" ht="15.75" customHeight="1" thickTop="1">
      <c r="A2" s="235"/>
      <c r="B2" s="1101" t="s">
        <v>632</v>
      </c>
      <c r="C2" s="1036"/>
      <c r="D2" s="1036"/>
      <c r="E2" s="1102"/>
      <c r="F2" s="1098" t="s">
        <v>550</v>
      </c>
      <c r="G2" s="1099"/>
      <c r="H2" s="1099"/>
      <c r="I2" s="1100"/>
      <c r="K2" s="231"/>
      <c r="L2" s="231"/>
      <c r="M2" s="231"/>
      <c r="N2" s="232"/>
      <c r="O2" s="232"/>
      <c r="P2" s="230"/>
      <c r="Q2" s="233"/>
      <c r="R2" s="234"/>
      <c r="S2" s="234"/>
      <c r="T2" s="234"/>
      <c r="U2" s="234"/>
      <c r="V2" s="234"/>
      <c r="W2" s="234"/>
      <c r="X2" s="234"/>
      <c r="Y2" s="234"/>
    </row>
    <row r="3" spans="1:25" ht="27" customHeight="1">
      <c r="A3" s="235"/>
      <c r="B3" s="1106" t="s">
        <v>626</v>
      </c>
      <c r="C3" s="1102"/>
      <c r="D3" s="1107" t="s">
        <v>627</v>
      </c>
      <c r="E3" s="1102"/>
      <c r="F3" s="1107" t="s">
        <v>626</v>
      </c>
      <c r="G3" s="1102"/>
      <c r="H3" s="1107" t="s">
        <v>627</v>
      </c>
      <c r="I3" s="1108"/>
      <c r="K3" s="236"/>
      <c r="L3" s="231"/>
      <c r="M3" s="237"/>
      <c r="N3" s="238"/>
      <c r="O3" s="238"/>
      <c r="P3" s="230"/>
      <c r="Q3" s="233"/>
      <c r="R3" s="234"/>
      <c r="S3" s="234"/>
      <c r="T3" s="234"/>
      <c r="U3" s="234"/>
      <c r="V3" s="234"/>
      <c r="W3" s="234"/>
      <c r="X3" s="234"/>
      <c r="Y3" s="234"/>
    </row>
    <row r="4" spans="1:25">
      <c r="A4" s="235"/>
      <c r="B4" s="239" t="s">
        <v>628</v>
      </c>
      <c r="C4" s="240" t="s">
        <v>629</v>
      </c>
      <c r="D4" s="241" t="s">
        <v>628</v>
      </c>
      <c r="E4" s="242" t="s">
        <v>629</v>
      </c>
      <c r="F4" s="240" t="s">
        <v>628</v>
      </c>
      <c r="G4" s="241" t="s">
        <v>629</v>
      </c>
      <c r="H4" s="241" t="s">
        <v>628</v>
      </c>
      <c r="I4" s="243" t="s">
        <v>629</v>
      </c>
      <c r="K4" s="236"/>
      <c r="L4" s="231"/>
      <c r="M4" s="237"/>
      <c r="N4" s="238"/>
      <c r="O4" s="238"/>
      <c r="P4" s="230"/>
      <c r="V4" s="232"/>
    </row>
    <row r="5" spans="1:25">
      <c r="A5" s="244"/>
      <c r="B5" s="1103" t="s">
        <v>562</v>
      </c>
      <c r="C5" s="1104"/>
      <c r="D5" s="1104"/>
      <c r="E5" s="1104"/>
      <c r="F5" s="1104"/>
      <c r="G5" s="1104"/>
      <c r="H5" s="1104"/>
      <c r="I5" s="1105"/>
      <c r="K5" s="236"/>
      <c r="L5" s="231"/>
      <c r="M5" s="237"/>
      <c r="N5" s="238"/>
      <c r="O5" s="238"/>
      <c r="P5" s="230"/>
    </row>
    <row r="6" spans="1:25" ht="15" customHeight="1">
      <c r="A6" s="228" t="s">
        <v>607</v>
      </c>
      <c r="B6" s="278">
        <v>3.788748564867968</v>
      </c>
      <c r="C6" s="279">
        <v>5.8050383351588168</v>
      </c>
      <c r="D6" s="279">
        <v>4.9368541905855334</v>
      </c>
      <c r="E6" s="279">
        <v>10.952902519167578</v>
      </c>
      <c r="F6" s="291">
        <v>4.1108786610878658</v>
      </c>
      <c r="G6" s="291">
        <v>6.7300435180575855</v>
      </c>
      <c r="H6" s="292">
        <v>4.0376569037656909</v>
      </c>
      <c r="I6" s="293">
        <v>7.489602235318678</v>
      </c>
      <c r="K6" s="236"/>
      <c r="L6" s="231"/>
      <c r="M6" s="237"/>
      <c r="N6" s="238"/>
      <c r="O6" s="238"/>
      <c r="P6" s="230"/>
    </row>
    <row r="7" spans="1:25" ht="15" customHeight="1">
      <c r="A7" s="228" t="s">
        <v>608</v>
      </c>
      <c r="B7" s="278">
        <v>3.8461538461538463</v>
      </c>
      <c r="C7" s="279">
        <v>5.6229327453142224</v>
      </c>
      <c r="D7" s="279">
        <v>5.0868486352357323</v>
      </c>
      <c r="E7" s="279">
        <v>9.7023153252480707</v>
      </c>
      <c r="F7" s="291">
        <v>3.9362546924631823</v>
      </c>
      <c r="G7" s="291">
        <v>6.8215917047311043</v>
      </c>
      <c r="H7" s="292">
        <v>4.1365867744729998</v>
      </c>
      <c r="I7" s="293">
        <v>7.3550495115526955</v>
      </c>
      <c r="K7" s="236"/>
      <c r="L7" s="231"/>
      <c r="M7" s="237"/>
      <c r="N7" s="238"/>
      <c r="O7" s="238"/>
      <c r="P7" s="230"/>
    </row>
    <row r="8" spans="1:25" ht="15" customHeight="1">
      <c r="A8" s="228" t="s">
        <v>609</v>
      </c>
      <c r="B8" s="278">
        <v>2.8360049321824907</v>
      </c>
      <c r="C8" s="279">
        <v>6.0742407199100112</v>
      </c>
      <c r="D8" s="279">
        <v>5.1787916152897653</v>
      </c>
      <c r="E8" s="279">
        <v>8.5489313835770542</v>
      </c>
      <c r="F8" s="291">
        <v>3.7372513911562835</v>
      </c>
      <c r="G8" s="291">
        <v>6.6060685755613271</v>
      </c>
      <c r="H8" s="292">
        <v>4.0848210367405695</v>
      </c>
      <c r="I8" s="293">
        <v>7.1304119136066273</v>
      </c>
      <c r="K8" s="236"/>
      <c r="L8" s="231"/>
      <c r="M8" s="237"/>
      <c r="N8" s="238"/>
      <c r="O8" s="238"/>
      <c r="P8" s="230"/>
    </row>
    <row r="9" spans="1:25" ht="15" customHeight="1">
      <c r="A9" s="228" t="s">
        <v>610</v>
      </c>
      <c r="B9" s="278">
        <v>5.1891891891891886</v>
      </c>
      <c r="C9" s="279">
        <v>7.6152304609218442</v>
      </c>
      <c r="D9" s="279">
        <v>4.6486486486486482</v>
      </c>
      <c r="E9" s="279">
        <v>7.214428857715431</v>
      </c>
      <c r="F9" s="291">
        <v>3.6169997299486902</v>
      </c>
      <c r="G9" s="291">
        <v>6.1052230754585262</v>
      </c>
      <c r="H9" s="292">
        <v>3.6963273021874152</v>
      </c>
      <c r="I9" s="293">
        <v>6.424128958558101</v>
      </c>
      <c r="K9" s="236"/>
      <c r="L9" s="231"/>
      <c r="M9" s="237"/>
      <c r="N9" s="238"/>
      <c r="O9" s="238"/>
      <c r="P9" s="230"/>
    </row>
    <row r="10" spans="1:25" ht="15" customHeight="1">
      <c r="A10" s="228" t="s">
        <v>611</v>
      </c>
      <c r="B10" s="278">
        <v>4.0909090909090908</v>
      </c>
      <c r="C10" s="279">
        <v>5.8648111332007948</v>
      </c>
      <c r="D10" s="279">
        <v>4.5454545454545459</v>
      </c>
      <c r="E10" s="279">
        <v>7.3558648111332001</v>
      </c>
      <c r="F10" s="291">
        <v>3.6003236245954695</v>
      </c>
      <c r="G10" s="291">
        <v>6.2174719663760696</v>
      </c>
      <c r="H10" s="292">
        <v>3.403334740396792</v>
      </c>
      <c r="I10" s="293">
        <v>6.0664269648163653</v>
      </c>
      <c r="K10" s="236"/>
      <c r="L10" s="231"/>
      <c r="M10" s="237"/>
      <c r="N10" s="238"/>
      <c r="O10" s="238"/>
      <c r="P10" s="230"/>
    </row>
    <row r="11" spans="1:25" ht="15" customHeight="1">
      <c r="A11" s="228" t="s">
        <v>612</v>
      </c>
      <c r="B11" s="278">
        <v>3.648068669527897</v>
      </c>
      <c r="C11" s="279">
        <v>6.7605633802816891</v>
      </c>
      <c r="D11" s="279">
        <v>5.3648068669527902</v>
      </c>
      <c r="E11" s="279">
        <v>9.4835680751173719</v>
      </c>
      <c r="F11" s="291">
        <v>3.3212411509879201</v>
      </c>
      <c r="G11" s="291">
        <v>5.6057481423287179</v>
      </c>
      <c r="H11" s="292">
        <v>4.6384672278378476</v>
      </c>
      <c r="I11" s="293">
        <v>8.0624570362368662</v>
      </c>
      <c r="K11" s="236"/>
      <c r="L11" s="231"/>
      <c r="M11" s="237"/>
      <c r="N11" s="238"/>
      <c r="O11" s="238"/>
      <c r="P11" s="230"/>
    </row>
    <row r="12" spans="1:25" ht="15" customHeight="1">
      <c r="A12" s="228" t="s">
        <v>613</v>
      </c>
      <c r="B12" s="278">
        <v>5.5496264674493059</v>
      </c>
      <c r="C12" s="279">
        <v>9.5238095238095237</v>
      </c>
      <c r="D12" s="279">
        <v>5.8697972251867663</v>
      </c>
      <c r="E12" s="279">
        <v>10.787172011661808</v>
      </c>
      <c r="F12" s="291">
        <v>4.2443361055348436</v>
      </c>
      <c r="G12" s="291">
        <v>7.283013931584799</v>
      </c>
      <c r="H12" s="292">
        <v>5.8144536851161455</v>
      </c>
      <c r="I12" s="293">
        <v>9.5853227810844412</v>
      </c>
      <c r="K12" s="236"/>
      <c r="L12" s="231"/>
      <c r="M12" s="237"/>
      <c r="N12" s="238"/>
      <c r="O12" s="238"/>
      <c r="P12" s="230"/>
    </row>
    <row r="13" spans="1:25" ht="15" customHeight="1">
      <c r="A13" s="228" t="s">
        <v>614</v>
      </c>
      <c r="B13" s="279">
        <v>7.5</v>
      </c>
      <c r="C13" s="279">
        <v>10.235414534288639</v>
      </c>
      <c r="D13" s="279">
        <v>6.5909090909090899</v>
      </c>
      <c r="E13" s="279">
        <v>9.1095189355168884</v>
      </c>
      <c r="F13" s="291">
        <v>5.3516791557501691</v>
      </c>
      <c r="G13" s="291">
        <v>8.5806256915803232</v>
      </c>
      <c r="H13" s="292">
        <v>7.280921932540628</v>
      </c>
      <c r="I13" s="293">
        <v>11.429098346913456</v>
      </c>
      <c r="K13" s="236"/>
      <c r="L13" s="231"/>
      <c r="M13" s="237"/>
      <c r="N13" s="238"/>
      <c r="O13" s="238"/>
      <c r="P13" s="230"/>
    </row>
    <row r="14" spans="1:25" ht="15" customHeight="1">
      <c r="A14" s="228" t="s">
        <v>615</v>
      </c>
      <c r="B14" s="279">
        <v>5.7598039215686274</v>
      </c>
      <c r="C14" s="279">
        <v>6.3947078280044103</v>
      </c>
      <c r="D14" s="279">
        <v>4.6568627450980395</v>
      </c>
      <c r="E14" s="279">
        <v>7.056229327453142</v>
      </c>
      <c r="F14" s="291">
        <v>6.762299103200613</v>
      </c>
      <c r="G14" s="291">
        <v>10.24466761624867</v>
      </c>
      <c r="H14" s="292">
        <v>7.093938264094664</v>
      </c>
      <c r="I14" s="293">
        <v>11.521194309719993</v>
      </c>
      <c r="K14" s="236"/>
      <c r="L14" s="231"/>
      <c r="M14" s="237"/>
      <c r="N14" s="238"/>
      <c r="O14" s="238"/>
      <c r="P14" s="230"/>
    </row>
    <row r="15" spans="1:25" ht="15" customHeight="1">
      <c r="A15" s="228" t="s">
        <v>616</v>
      </c>
      <c r="B15" s="279">
        <v>5.3</v>
      </c>
      <c r="C15" s="279">
        <v>6.9</v>
      </c>
      <c r="D15" s="279">
        <v>5.5</v>
      </c>
      <c r="E15" s="279">
        <v>8.9</v>
      </c>
      <c r="F15" s="291">
        <v>6.3</v>
      </c>
      <c r="G15" s="291">
        <v>10</v>
      </c>
      <c r="H15" s="292">
        <v>6.9</v>
      </c>
      <c r="I15" s="293">
        <v>11.1</v>
      </c>
      <c r="K15" s="236"/>
      <c r="L15" s="230"/>
      <c r="M15" s="230"/>
      <c r="N15" s="230"/>
      <c r="O15" s="230"/>
      <c r="P15" s="230"/>
    </row>
    <row r="16" spans="1:25" ht="15" customHeight="1">
      <c r="A16" s="228" t="s">
        <v>617</v>
      </c>
      <c r="B16" s="279">
        <v>5</v>
      </c>
      <c r="C16" s="279">
        <v>8.1</v>
      </c>
      <c r="D16" s="279">
        <v>6.5</v>
      </c>
      <c r="E16" s="279">
        <v>9.5</v>
      </c>
      <c r="F16" s="291">
        <v>6.3</v>
      </c>
      <c r="G16" s="291">
        <v>10</v>
      </c>
      <c r="H16" s="292">
        <v>7.1</v>
      </c>
      <c r="I16" s="293">
        <v>11.4</v>
      </c>
      <c r="K16" s="236"/>
      <c r="L16" s="231"/>
      <c r="M16" s="237"/>
      <c r="N16" s="238"/>
      <c r="O16" s="238"/>
      <c r="P16" s="230"/>
    </row>
    <row r="17" spans="1:26" ht="15" customHeight="1" thickBot="1">
      <c r="A17" s="229" t="s">
        <v>618</v>
      </c>
      <c r="B17" s="294">
        <v>6.2</v>
      </c>
      <c r="C17" s="294">
        <v>9.1</v>
      </c>
      <c r="D17" s="294">
        <v>6.5</v>
      </c>
      <c r="E17" s="294">
        <v>9.8000000000000007</v>
      </c>
      <c r="F17" s="295">
        <v>6.4</v>
      </c>
      <c r="G17" s="295">
        <v>10.199999999999999</v>
      </c>
      <c r="H17" s="296">
        <v>6.8</v>
      </c>
      <c r="I17" s="297">
        <v>11</v>
      </c>
      <c r="K17" s="236"/>
      <c r="L17" s="231"/>
      <c r="M17" s="237"/>
      <c r="N17" s="238"/>
      <c r="O17" s="238"/>
      <c r="P17" s="230"/>
    </row>
    <row r="18" spans="1:26" ht="58.5" customHeight="1" thickTop="1">
      <c r="A18" s="1079" t="s">
        <v>630</v>
      </c>
      <c r="B18" s="1079"/>
      <c r="C18" s="1079"/>
      <c r="D18" s="1079"/>
      <c r="E18" s="1079"/>
      <c r="F18" s="1079"/>
      <c r="G18" s="1079"/>
      <c r="H18" s="1079"/>
      <c r="I18" s="1079"/>
      <c r="K18" s="236"/>
      <c r="L18" s="231"/>
      <c r="M18" s="237"/>
      <c r="N18" s="238"/>
      <c r="O18" s="238"/>
      <c r="P18" s="230"/>
    </row>
    <row r="19" spans="1:26" ht="13.5" customHeight="1">
      <c r="A19" s="271" t="s">
        <v>602</v>
      </c>
      <c r="B19" s="298"/>
      <c r="C19" s="298"/>
      <c r="D19" s="298"/>
      <c r="E19" s="298"/>
      <c r="F19" s="298"/>
      <c r="G19" s="298"/>
      <c r="H19" s="298"/>
      <c r="I19" s="298"/>
      <c r="K19" s="236"/>
      <c r="L19" s="231"/>
      <c r="M19" s="237"/>
      <c r="N19" s="238"/>
      <c r="O19" s="238"/>
      <c r="P19" s="230"/>
    </row>
    <row r="20" spans="1:26">
      <c r="K20" s="236"/>
      <c r="L20" s="231"/>
      <c r="M20" s="237"/>
      <c r="N20" s="238"/>
      <c r="O20" s="238"/>
      <c r="P20" s="230"/>
    </row>
    <row r="21" spans="1:26">
      <c r="K21" s="236"/>
      <c r="L21" s="231"/>
      <c r="M21" s="237"/>
      <c r="N21" s="238"/>
      <c r="O21" s="238"/>
      <c r="P21" s="230"/>
    </row>
    <row r="22" spans="1:26">
      <c r="K22" s="236"/>
      <c r="L22" s="231"/>
      <c r="M22" s="237"/>
      <c r="N22" s="238"/>
      <c r="O22" s="238"/>
      <c r="P22" s="230"/>
    </row>
    <row r="23" spans="1:26">
      <c r="K23" s="236"/>
      <c r="L23" s="231"/>
      <c r="M23" s="237"/>
      <c r="N23" s="238"/>
      <c r="O23" s="238"/>
      <c r="P23" s="230"/>
      <c r="R23" s="1096"/>
      <c r="S23" s="1096"/>
      <c r="T23" s="1096"/>
      <c r="U23" s="1096"/>
      <c r="V23" s="1096"/>
      <c r="W23" s="1096"/>
      <c r="X23" s="1096"/>
      <c r="Y23" s="1096"/>
      <c r="Z23" s="1096"/>
    </row>
    <row r="24" spans="1:26">
      <c r="K24" s="236"/>
      <c r="L24" s="231"/>
      <c r="M24" s="237"/>
      <c r="N24" s="238"/>
      <c r="O24" s="238"/>
      <c r="P24" s="230"/>
      <c r="R24" s="1096"/>
      <c r="S24" s="1096"/>
      <c r="T24" s="1096"/>
      <c r="U24" s="1096"/>
      <c r="V24" s="1096"/>
      <c r="W24" s="1096"/>
      <c r="X24" s="1096"/>
      <c r="Y24" s="1096"/>
      <c r="Z24" s="1096"/>
    </row>
    <row r="25" spans="1:26">
      <c r="K25" s="236"/>
      <c r="L25" s="231"/>
      <c r="M25" s="237"/>
      <c r="N25" s="238"/>
      <c r="O25" s="238"/>
      <c r="P25" s="230"/>
      <c r="R25" s="1096"/>
      <c r="S25" s="1096"/>
      <c r="T25" s="1096"/>
      <c r="U25" s="1096"/>
      <c r="V25" s="1096"/>
      <c r="W25" s="1096"/>
      <c r="X25" s="1096"/>
      <c r="Y25" s="1096"/>
      <c r="Z25" s="1096"/>
    </row>
    <row r="26" spans="1:26">
      <c r="K26" s="236"/>
      <c r="L26" s="231"/>
      <c r="M26" s="237"/>
      <c r="N26" s="238"/>
      <c r="O26" s="238"/>
      <c r="P26" s="230"/>
      <c r="R26" s="1096"/>
      <c r="S26" s="1096"/>
      <c r="T26" s="1096"/>
      <c r="U26" s="1096"/>
      <c r="V26" s="1096"/>
      <c r="W26" s="1096"/>
      <c r="X26" s="1096"/>
      <c r="Y26" s="1096"/>
      <c r="Z26" s="1096"/>
    </row>
    <row r="27" spans="1:26">
      <c r="K27" s="236"/>
      <c r="L27" s="231"/>
      <c r="M27" s="237"/>
      <c r="N27" s="238"/>
      <c r="O27" s="238"/>
      <c r="P27" s="230"/>
      <c r="R27" s="1097"/>
      <c r="S27" s="1097"/>
      <c r="T27" s="1097"/>
      <c r="U27" s="1097"/>
      <c r="V27" s="1097"/>
      <c r="W27" s="1097"/>
    </row>
    <row r="28" spans="1:26">
      <c r="K28" s="230"/>
      <c r="L28" s="230"/>
      <c r="M28" s="230"/>
      <c r="N28" s="230"/>
      <c r="O28" s="230"/>
      <c r="P28" s="230"/>
    </row>
    <row r="29" spans="1:26">
      <c r="K29" s="230"/>
      <c r="L29" s="230"/>
      <c r="M29" s="230"/>
      <c r="N29" s="230"/>
      <c r="O29" s="230"/>
      <c r="P29" s="230"/>
    </row>
    <row r="30" spans="1:26">
      <c r="K30" s="231"/>
      <c r="L30" s="231"/>
      <c r="M30" s="237"/>
      <c r="N30" s="245"/>
      <c r="O30" s="245"/>
      <c r="P30" s="230"/>
    </row>
    <row r="31" spans="1:26">
      <c r="K31" s="231"/>
      <c r="L31" s="231"/>
      <c r="M31" s="237"/>
      <c r="N31" s="245"/>
      <c r="O31" s="245"/>
      <c r="P31" s="230"/>
      <c r="R31" s="246"/>
    </row>
    <row r="32" spans="1:26">
      <c r="K32" s="231"/>
      <c r="L32" s="231"/>
      <c r="M32" s="237"/>
      <c r="N32" s="245"/>
      <c r="O32" s="245"/>
      <c r="P32" s="230"/>
    </row>
    <row r="33" spans="11:16">
      <c r="K33" s="231"/>
      <c r="L33" s="231"/>
      <c r="M33" s="237"/>
      <c r="N33" s="245"/>
      <c r="O33" s="245"/>
      <c r="P33" s="230"/>
    </row>
    <row r="34" spans="11:16">
      <c r="K34" s="231"/>
      <c r="L34" s="231"/>
      <c r="M34" s="237"/>
      <c r="N34" s="245"/>
      <c r="O34" s="245"/>
      <c r="P34" s="230"/>
    </row>
    <row r="35" spans="11:16">
      <c r="K35" s="231"/>
      <c r="L35" s="231"/>
      <c r="M35" s="237"/>
      <c r="N35" s="245"/>
      <c r="O35" s="245"/>
      <c r="P35" s="230"/>
    </row>
    <row r="36" spans="11:16">
      <c r="K36" s="231"/>
      <c r="L36" s="231"/>
      <c r="M36" s="237"/>
      <c r="N36" s="245"/>
      <c r="O36" s="245"/>
      <c r="P36" s="230"/>
    </row>
    <row r="37" spans="11:16">
      <c r="K37" s="231"/>
      <c r="L37" s="231"/>
      <c r="M37" s="237"/>
      <c r="N37" s="245"/>
      <c r="O37" s="245"/>
      <c r="P37" s="230"/>
    </row>
    <row r="38" spans="11:16">
      <c r="K38" s="231"/>
      <c r="L38" s="231"/>
      <c r="M38" s="237"/>
      <c r="N38" s="245"/>
      <c r="O38" s="245"/>
      <c r="P38" s="230"/>
    </row>
    <row r="39" spans="11:16">
      <c r="K39" s="231"/>
      <c r="L39" s="231"/>
      <c r="M39" s="237"/>
      <c r="N39" s="245"/>
      <c r="O39" s="245"/>
      <c r="P39" s="230"/>
    </row>
    <row r="40" spans="11:16">
      <c r="K40" s="231"/>
      <c r="L40" s="231"/>
      <c r="M40" s="237"/>
      <c r="N40" s="245"/>
      <c r="O40" s="245"/>
      <c r="P40" s="230"/>
    </row>
    <row r="41" spans="11:16">
      <c r="K41" s="231"/>
      <c r="L41" s="231"/>
      <c r="M41" s="237"/>
      <c r="N41" s="245"/>
      <c r="O41" s="245"/>
      <c r="P41" s="230"/>
    </row>
    <row r="42" spans="11:16">
      <c r="K42" s="231"/>
      <c r="L42" s="230"/>
      <c r="M42" s="230"/>
      <c r="N42" s="230"/>
      <c r="O42" s="230"/>
      <c r="P42" s="230"/>
    </row>
    <row r="43" spans="11:16">
      <c r="K43" s="231"/>
      <c r="L43" s="231"/>
      <c r="M43" s="237"/>
      <c r="N43" s="245"/>
      <c r="O43" s="245"/>
      <c r="P43" s="230"/>
    </row>
    <row r="44" spans="11:16">
      <c r="K44" s="231"/>
      <c r="L44" s="231"/>
      <c r="M44" s="237"/>
      <c r="N44" s="245"/>
      <c r="O44" s="245"/>
      <c r="P44" s="230"/>
    </row>
    <row r="45" spans="11:16">
      <c r="K45" s="231"/>
      <c r="L45" s="231"/>
      <c r="M45" s="237"/>
      <c r="N45" s="245"/>
      <c r="O45" s="245"/>
      <c r="P45" s="230"/>
    </row>
    <row r="46" spans="11:16">
      <c r="K46" s="231"/>
      <c r="L46" s="231"/>
      <c r="M46" s="237"/>
      <c r="N46" s="245"/>
      <c r="O46" s="245"/>
      <c r="P46" s="230"/>
    </row>
    <row r="47" spans="11:16">
      <c r="K47" s="231"/>
      <c r="L47" s="231"/>
      <c r="M47" s="237"/>
      <c r="N47" s="245"/>
      <c r="O47" s="245"/>
      <c r="P47" s="230"/>
    </row>
    <row r="48" spans="11:16">
      <c r="K48" s="231"/>
      <c r="L48" s="231"/>
      <c r="M48" s="237"/>
      <c r="N48" s="245"/>
      <c r="O48" s="245"/>
      <c r="P48" s="230"/>
    </row>
    <row r="49" spans="11:16">
      <c r="K49" s="231"/>
      <c r="L49" s="231"/>
      <c r="M49" s="237"/>
      <c r="N49" s="245"/>
      <c r="O49" s="245"/>
      <c r="P49" s="230"/>
    </row>
    <row r="50" spans="11:16">
      <c r="K50" s="231"/>
      <c r="L50" s="231"/>
      <c r="M50" s="237"/>
      <c r="N50" s="245"/>
      <c r="O50" s="245"/>
      <c r="P50" s="230"/>
    </row>
    <row r="51" spans="11:16">
      <c r="K51" s="231"/>
      <c r="L51" s="231"/>
      <c r="M51" s="237"/>
      <c r="N51" s="245"/>
      <c r="O51" s="245"/>
      <c r="P51" s="230"/>
    </row>
    <row r="52" spans="11:16">
      <c r="K52" s="231"/>
      <c r="L52" s="231"/>
      <c r="M52" s="237"/>
      <c r="N52" s="245"/>
      <c r="O52" s="245"/>
      <c r="P52" s="230"/>
    </row>
    <row r="53" spans="11:16">
      <c r="K53" s="231"/>
      <c r="L53" s="231"/>
      <c r="M53" s="237"/>
      <c r="N53" s="245"/>
      <c r="O53" s="245"/>
      <c r="P53" s="230"/>
    </row>
    <row r="54" spans="11:16">
      <c r="K54" s="231"/>
      <c r="L54" s="231"/>
      <c r="M54" s="237"/>
      <c r="N54" s="245"/>
      <c r="O54" s="245"/>
      <c r="P54" s="230"/>
    </row>
  </sheetData>
  <customSheetViews>
    <customSheetView guid="{9CA68ABA-C7BA-4E64-96EE-1D97745C1F44}">
      <selection sqref="A1:I2"/>
      <pageMargins left="0.7" right="0.7" top="0.78740157499999996" bottom="0.78740157499999996" header="0.3" footer="0.3"/>
    </customSheetView>
  </customSheetViews>
  <mergeCells count="11">
    <mergeCell ref="A1:I1"/>
    <mergeCell ref="A18:I18"/>
    <mergeCell ref="R23:Z26"/>
    <mergeCell ref="R27:W27"/>
    <mergeCell ref="F2:I2"/>
    <mergeCell ref="B2:E2"/>
    <mergeCell ref="B5:I5"/>
    <mergeCell ref="B3:C3"/>
    <mergeCell ref="D3:E3"/>
    <mergeCell ref="F3:G3"/>
    <mergeCell ref="H3:I3"/>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showRuler="0" workbookViewId="0">
      <selection activeCell="A2" sqref="A2"/>
    </sheetView>
  </sheetViews>
  <sheetFormatPr baseColWidth="10" defaultColWidth="10.75" defaultRowHeight="15.75"/>
  <cols>
    <col min="1" max="1" width="26.25" style="319" bestFit="1" customWidth="1"/>
    <col min="2" max="2" width="18" style="319" customWidth="1"/>
    <col min="3" max="3" width="19" style="319" customWidth="1"/>
    <col min="4" max="4" width="17.625" style="319" customWidth="1"/>
    <col min="5" max="16384" width="10.75" style="319"/>
  </cols>
  <sheetData>
    <row r="1" spans="1:11" ht="27.6" customHeight="1">
      <c r="A1" s="1109" t="s">
        <v>2336</v>
      </c>
      <c r="B1" s="1109"/>
      <c r="C1" s="1109"/>
      <c r="D1" s="1109"/>
      <c r="E1" s="967"/>
      <c r="F1" s="338"/>
      <c r="G1" s="968"/>
      <c r="H1" s="968"/>
      <c r="I1" s="968"/>
      <c r="J1" s="968"/>
      <c r="K1" s="320"/>
    </row>
    <row r="2" spans="1:11" ht="45" customHeight="1">
      <c r="A2" s="321" t="s">
        <v>644</v>
      </c>
      <c r="B2" s="321" t="s">
        <v>645</v>
      </c>
      <c r="C2" s="321" t="s">
        <v>646</v>
      </c>
      <c r="D2" s="322" t="s">
        <v>647</v>
      </c>
    </row>
    <row r="3" spans="1:11">
      <c r="A3" s="331" t="s">
        <v>648</v>
      </c>
      <c r="B3" s="336">
        <v>25.9</v>
      </c>
      <c r="C3" s="336">
        <v>39.6</v>
      </c>
      <c r="D3" s="336">
        <v>3.6326250856751203</v>
      </c>
    </row>
    <row r="4" spans="1:11">
      <c r="A4" s="331" t="s">
        <v>649</v>
      </c>
      <c r="B4" s="336">
        <v>25.9</v>
      </c>
      <c r="C4" s="336">
        <v>50</v>
      </c>
      <c r="D4" s="336">
        <v>4.996066089693155</v>
      </c>
    </row>
    <row r="5" spans="1:11">
      <c r="A5" s="331" t="s">
        <v>650</v>
      </c>
      <c r="B5" s="336">
        <v>25.9</v>
      </c>
      <c r="C5" s="336">
        <v>46.7</v>
      </c>
      <c r="D5" s="336">
        <v>2.394413036248753</v>
      </c>
    </row>
    <row r="6" spans="1:11">
      <c r="A6" s="331" t="s">
        <v>651</v>
      </c>
      <c r="B6" s="336">
        <v>91.8</v>
      </c>
      <c r="C6" s="336">
        <v>31.6</v>
      </c>
      <c r="D6" s="336">
        <v>3.1711822660098523</v>
      </c>
    </row>
    <row r="7" spans="1:11">
      <c r="A7" s="331" t="s">
        <v>652</v>
      </c>
      <c r="B7" s="336">
        <v>91.8</v>
      </c>
      <c r="C7" s="336">
        <v>33.299999999999997</v>
      </c>
      <c r="D7" s="336">
        <v>2.8190360715368294</v>
      </c>
    </row>
    <row r="8" spans="1:11">
      <c r="A8" s="331" t="s">
        <v>653</v>
      </c>
      <c r="B8" s="336">
        <v>70.599999999999994</v>
      </c>
      <c r="C8" s="336">
        <v>44.3</v>
      </c>
      <c r="D8" s="336">
        <v>4.7955469920787843</v>
      </c>
    </row>
    <row r="9" spans="1:11">
      <c r="A9" s="331" t="s">
        <v>654</v>
      </c>
      <c r="B9" s="336">
        <v>51.5</v>
      </c>
      <c r="C9" s="336">
        <v>80.099999999999994</v>
      </c>
      <c r="D9" s="336">
        <v>9.2640247040658785</v>
      </c>
    </row>
    <row r="10" spans="1:11">
      <c r="A10" s="331" t="s">
        <v>655</v>
      </c>
      <c r="B10" s="336">
        <v>51.5</v>
      </c>
      <c r="C10" s="336">
        <v>85.4</v>
      </c>
      <c r="D10" s="336">
        <v>19.017094017094017</v>
      </c>
    </row>
    <row r="11" spans="1:11">
      <c r="A11" s="331" t="s">
        <v>656</v>
      </c>
      <c r="B11" s="336">
        <v>46.7</v>
      </c>
      <c r="C11" s="336">
        <v>48.9</v>
      </c>
      <c r="D11" s="336">
        <v>7.3883161512027495</v>
      </c>
    </row>
    <row r="12" spans="1:11">
      <c r="A12" s="331" t="s">
        <v>657</v>
      </c>
      <c r="B12" s="336">
        <v>87.5</v>
      </c>
      <c r="C12" s="336">
        <v>27.8</v>
      </c>
      <c r="D12" s="336">
        <v>3.5368702035368704</v>
      </c>
    </row>
    <row r="13" spans="1:11">
      <c r="A13" s="331" t="s">
        <v>658</v>
      </c>
      <c r="B13" s="336">
        <v>71.2</v>
      </c>
      <c r="C13" s="336">
        <v>40.6</v>
      </c>
      <c r="D13" s="336">
        <v>4.5298558682223744</v>
      </c>
    </row>
    <row r="14" spans="1:11">
      <c r="A14" s="331" t="s">
        <v>659</v>
      </c>
      <c r="B14" s="336">
        <v>93.8</v>
      </c>
      <c r="C14" s="336">
        <v>21.8</v>
      </c>
      <c r="D14" s="336">
        <v>4.6142208774583962</v>
      </c>
    </row>
    <row r="15" spans="1:11">
      <c r="A15" s="331" t="s">
        <v>660</v>
      </c>
      <c r="B15" s="336">
        <v>82.1</v>
      </c>
      <c r="C15" s="336">
        <v>37.200000000000003</v>
      </c>
      <c r="D15" s="336">
        <v>3.3026113671274961</v>
      </c>
    </row>
    <row r="16" spans="1:11">
      <c r="A16" s="331" t="s">
        <v>661</v>
      </c>
      <c r="B16" s="336">
        <v>87.5</v>
      </c>
      <c r="C16" s="336">
        <v>42.6</v>
      </c>
      <c r="D16" s="336">
        <v>4.0157845868152275</v>
      </c>
    </row>
    <row r="17" spans="1:4">
      <c r="A17" s="331" t="s">
        <v>662</v>
      </c>
      <c r="B17" s="336">
        <v>87.5</v>
      </c>
      <c r="C17" s="336">
        <v>29.4</v>
      </c>
      <c r="D17" s="336">
        <v>4.3872919818456886</v>
      </c>
    </row>
    <row r="18" spans="1:4">
      <c r="A18" s="331" t="s">
        <v>663</v>
      </c>
      <c r="B18" s="336">
        <v>80.599999999999994</v>
      </c>
      <c r="C18" s="336">
        <v>31.9</v>
      </c>
      <c r="D18" s="336">
        <v>2.6189597934341573</v>
      </c>
    </row>
    <row r="19" spans="1:4">
      <c r="A19" s="331" t="s">
        <v>664</v>
      </c>
      <c r="B19" s="336">
        <v>68.5</v>
      </c>
      <c r="C19" s="336">
        <v>39.700000000000003</v>
      </c>
      <c r="D19" s="336">
        <v>3.3036848792884368</v>
      </c>
    </row>
    <row r="20" spans="1:4">
      <c r="A20" s="331" t="s">
        <v>665</v>
      </c>
      <c r="B20" s="336">
        <v>68.5</v>
      </c>
      <c r="C20" s="336">
        <v>52.7</v>
      </c>
      <c r="D20" s="336">
        <v>7.0276774969915756</v>
      </c>
    </row>
    <row r="21" spans="1:4">
      <c r="A21" s="331" t="s">
        <v>666</v>
      </c>
      <c r="B21" s="336">
        <v>68.5</v>
      </c>
      <c r="C21" s="336">
        <v>34.4</v>
      </c>
      <c r="D21" s="336">
        <v>3.1115879828326181</v>
      </c>
    </row>
    <row r="22" spans="1:4">
      <c r="A22" s="331" t="s">
        <v>667</v>
      </c>
      <c r="B22" s="336">
        <v>58.8</v>
      </c>
      <c r="C22" s="336">
        <v>53.9</v>
      </c>
      <c r="D22" s="336">
        <v>14.832214765100671</v>
      </c>
    </row>
    <row r="23" spans="1:4">
      <c r="A23" s="331" t="s">
        <v>668</v>
      </c>
      <c r="B23" s="336">
        <v>52.4</v>
      </c>
      <c r="C23" s="336">
        <v>50.5</v>
      </c>
      <c r="D23" s="336">
        <v>4.8954161103693812</v>
      </c>
    </row>
    <row r="24" spans="1:4">
      <c r="A24" s="331" t="s">
        <v>669</v>
      </c>
      <c r="B24" s="336">
        <v>52.4</v>
      </c>
      <c r="C24" s="336">
        <v>71.599999999999994</v>
      </c>
      <c r="D24" s="336">
        <v>11.305114638447971</v>
      </c>
    </row>
    <row r="25" spans="1:4">
      <c r="A25" s="331" t="s">
        <v>670</v>
      </c>
      <c r="B25" s="336">
        <v>70.8</v>
      </c>
      <c r="C25" s="336">
        <v>33.1</v>
      </c>
      <c r="D25" s="336">
        <v>5.076392311483489</v>
      </c>
    </row>
    <row r="26" spans="1:4">
      <c r="A26" s="331" t="s">
        <v>671</v>
      </c>
      <c r="B26" s="336">
        <v>68.8</v>
      </c>
      <c r="C26" s="336">
        <v>51.9</v>
      </c>
      <c r="D26" s="336">
        <v>12.445095168374817</v>
      </c>
    </row>
    <row r="27" spans="1:4">
      <c r="A27" s="331" t="s">
        <v>672</v>
      </c>
      <c r="B27" s="336">
        <v>41.9</v>
      </c>
      <c r="C27" s="336">
        <v>70</v>
      </c>
      <c r="D27" s="336">
        <v>6.4209033826210256</v>
      </c>
    </row>
    <row r="28" spans="1:4">
      <c r="A28" s="331" t="s">
        <v>673</v>
      </c>
      <c r="B28" s="336">
        <v>70.8</v>
      </c>
      <c r="C28" s="336">
        <v>46.2</v>
      </c>
      <c r="D28" s="336">
        <v>6.4820641913152928</v>
      </c>
    </row>
    <row r="29" spans="1:4">
      <c r="A29" s="331" t="s">
        <v>674</v>
      </c>
      <c r="B29" s="336">
        <v>25</v>
      </c>
      <c r="C29" s="336">
        <v>77.3</v>
      </c>
      <c r="D29" s="336">
        <v>9.6601073345259394</v>
      </c>
    </row>
    <row r="30" spans="1:4">
      <c r="A30" s="331" t="s">
        <v>675</v>
      </c>
      <c r="B30" s="336">
        <v>69</v>
      </c>
      <c r="C30" s="336">
        <v>26.8</v>
      </c>
      <c r="D30" s="336">
        <v>4.0404040404040407</v>
      </c>
    </row>
    <row r="31" spans="1:4">
      <c r="A31" s="331" t="s">
        <v>676</v>
      </c>
      <c r="B31" s="336">
        <v>71.400000000000006</v>
      </c>
      <c r="C31" s="336">
        <v>25.9</v>
      </c>
      <c r="D31" s="336">
        <v>3.5751840168243953</v>
      </c>
    </row>
    <row r="32" spans="1:4">
      <c r="A32" s="331" t="s">
        <v>677</v>
      </c>
      <c r="B32" s="336">
        <v>69</v>
      </c>
      <c r="C32" s="336">
        <v>26.8</v>
      </c>
      <c r="D32" s="336">
        <v>4.0404040404040407</v>
      </c>
    </row>
    <row r="33" spans="1:4">
      <c r="A33" s="331" t="s">
        <v>678</v>
      </c>
      <c r="B33" s="336">
        <v>27.5</v>
      </c>
      <c r="C33" s="336">
        <v>55.2</v>
      </c>
      <c r="D33" s="336">
        <v>13.661464585834334</v>
      </c>
    </row>
    <row r="34" spans="1:4">
      <c r="A34" s="331" t="s">
        <v>679</v>
      </c>
      <c r="B34" s="336">
        <v>37</v>
      </c>
      <c r="C34" s="336">
        <v>57.1</v>
      </c>
      <c r="D34" s="336">
        <v>14.729794356767098</v>
      </c>
    </row>
    <row r="35" spans="1:4">
      <c r="A35" s="331" t="s">
        <v>680</v>
      </c>
      <c r="B35" s="336">
        <v>37</v>
      </c>
      <c r="C35" s="336">
        <v>46.73</v>
      </c>
      <c r="D35" s="336">
        <v>17.543859649122805</v>
      </c>
    </row>
    <row r="36" spans="1:4">
      <c r="A36" s="331" t="s">
        <v>681</v>
      </c>
      <c r="B36" s="336">
        <v>27.5</v>
      </c>
      <c r="C36" s="336">
        <v>46.3</v>
      </c>
      <c r="D36" s="336">
        <v>9.6722192369693722</v>
      </c>
    </row>
    <row r="37" spans="1:4">
      <c r="A37" s="331" t="s">
        <v>682</v>
      </c>
      <c r="B37" s="336">
        <v>46</v>
      </c>
      <c r="C37" s="336">
        <v>35.9</v>
      </c>
      <c r="D37" s="336">
        <v>5.125</v>
      </c>
    </row>
    <row r="38" spans="1:4">
      <c r="A38" s="331" t="s">
        <v>683</v>
      </c>
      <c r="B38" s="336">
        <v>74.2</v>
      </c>
      <c r="C38" s="336">
        <v>35.1</v>
      </c>
      <c r="D38" s="336">
        <v>2.5601241272304112</v>
      </c>
    </row>
    <row r="39" spans="1:4">
      <c r="A39" s="331" t="s">
        <v>684</v>
      </c>
      <c r="B39" s="336">
        <v>46.9</v>
      </c>
      <c r="C39" s="336">
        <v>33.299999999999997</v>
      </c>
      <c r="D39" s="336">
        <v>6.7990074441687351</v>
      </c>
    </row>
    <row r="40" spans="1:4">
      <c r="A40" s="331" t="s">
        <v>685</v>
      </c>
      <c r="B40" s="336">
        <v>45</v>
      </c>
      <c r="C40" s="336">
        <v>42.7</v>
      </c>
      <c r="D40" s="336">
        <v>4.5572916666666661</v>
      </c>
    </row>
    <row r="41" spans="1:4">
      <c r="A41" s="331" t="s">
        <v>686</v>
      </c>
      <c r="B41" s="336">
        <v>53.1</v>
      </c>
      <c r="C41" s="336">
        <v>44.4</v>
      </c>
      <c r="D41" s="336">
        <v>6.9550466497031378</v>
      </c>
    </row>
    <row r="42" spans="1:4">
      <c r="A42" s="331" t="s">
        <v>687</v>
      </c>
      <c r="B42" s="336">
        <v>36.799999999999997</v>
      </c>
      <c r="C42" s="336">
        <v>75.599999999999994</v>
      </c>
      <c r="D42" s="336">
        <v>20.390892605279063</v>
      </c>
    </row>
    <row r="43" spans="1:4">
      <c r="A43" s="331" t="s">
        <v>688</v>
      </c>
      <c r="B43" s="336">
        <v>71.3</v>
      </c>
      <c r="C43" s="336">
        <v>52</v>
      </c>
      <c r="D43" s="336">
        <v>7.846668381785439</v>
      </c>
    </row>
    <row r="44" spans="1:4">
      <c r="A44" s="331" t="s">
        <v>689</v>
      </c>
      <c r="B44" s="336">
        <v>71.099999999999994</v>
      </c>
      <c r="C44" s="336">
        <v>30.7</v>
      </c>
      <c r="D44" s="336">
        <v>5.5555555555555554</v>
      </c>
    </row>
    <row r="45" spans="1:4">
      <c r="A45" s="337" t="s">
        <v>512</v>
      </c>
      <c r="B45" s="338"/>
      <c r="C45" s="338"/>
      <c r="D45" s="338"/>
    </row>
  </sheetData>
  <customSheetViews>
    <customSheetView guid="{9CA68ABA-C7BA-4E64-96EE-1D97745C1F44}" showRuler="0" topLeftCell="A21">
      <selection activeCell="A32" sqref="A32"/>
      <pageMargins left="0.75" right="0.75" top="1" bottom="1" header="0.5" footer="0.5"/>
      <pageSetup paperSize="9" orientation="portrait" r:id="rId1"/>
    </customSheetView>
  </customSheetViews>
  <mergeCells count="1">
    <mergeCell ref="A1:D1"/>
  </mergeCells>
  <pageMargins left="0.75" right="0.75" top="1" bottom="1" header="0.5" footer="0.5"/>
  <pageSetup paperSize="9" orientation="portrait"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Ruler="0" workbookViewId="0">
      <selection activeCell="A2" sqref="A2:XFD2"/>
    </sheetView>
  </sheetViews>
  <sheetFormatPr baseColWidth="10" defaultColWidth="11.25" defaultRowHeight="12.75"/>
  <cols>
    <col min="1" max="16384" width="11.25" style="324"/>
  </cols>
  <sheetData>
    <row r="1" spans="1:10" ht="27.6" customHeight="1">
      <c r="A1" s="1109" t="s">
        <v>720</v>
      </c>
      <c r="B1" s="1109"/>
      <c r="C1" s="1109"/>
      <c r="D1" s="1109"/>
      <c r="E1" s="1109"/>
      <c r="F1" s="1109"/>
      <c r="G1" s="1109"/>
      <c r="H1" s="1109"/>
      <c r="I1" s="1109"/>
      <c r="J1" s="1109"/>
    </row>
    <row r="2" spans="1:10">
      <c r="A2" s="339"/>
      <c r="B2" s="1112" t="s">
        <v>690</v>
      </c>
      <c r="C2" s="1112"/>
      <c r="D2" s="1112"/>
      <c r="E2" s="1112"/>
      <c r="F2" s="1112"/>
      <c r="G2" s="1112"/>
      <c r="H2" s="1112"/>
      <c r="I2" s="1112"/>
      <c r="J2" s="1112"/>
    </row>
    <row r="3" spans="1:10">
      <c r="A3" s="340"/>
      <c r="B3" s="340"/>
      <c r="C3" s="1112" t="s">
        <v>691</v>
      </c>
      <c r="D3" s="1112"/>
      <c r="E3" s="1112"/>
      <c r="F3" s="1112"/>
      <c r="G3" s="1112"/>
      <c r="H3" s="1112"/>
      <c r="I3" s="1112"/>
      <c r="J3" s="1112"/>
    </row>
    <row r="4" spans="1:10">
      <c r="A4" s="330" t="s">
        <v>579</v>
      </c>
      <c r="B4" s="330" t="s">
        <v>545</v>
      </c>
      <c r="C4" s="1113" t="s">
        <v>692</v>
      </c>
      <c r="D4" s="1113"/>
      <c r="E4" s="1113" t="s">
        <v>693</v>
      </c>
      <c r="F4" s="1113"/>
      <c r="G4" s="1113" t="s">
        <v>694</v>
      </c>
      <c r="H4" s="1113"/>
      <c r="I4" s="1113" t="s">
        <v>719</v>
      </c>
      <c r="J4" s="1113"/>
    </row>
    <row r="5" spans="1:10">
      <c r="A5" s="321"/>
      <c r="B5" s="344" t="s">
        <v>24</v>
      </c>
      <c r="C5" s="342" t="s">
        <v>24</v>
      </c>
      <c r="D5" s="341" t="s">
        <v>194</v>
      </c>
      <c r="E5" s="342" t="s">
        <v>24</v>
      </c>
      <c r="F5" s="341" t="s">
        <v>194</v>
      </c>
      <c r="G5" s="342" t="s">
        <v>24</v>
      </c>
      <c r="H5" s="341" t="s">
        <v>194</v>
      </c>
      <c r="I5" s="342" t="s">
        <v>24</v>
      </c>
      <c r="J5" s="341" t="s">
        <v>194</v>
      </c>
    </row>
    <row r="6" spans="1:10">
      <c r="A6" s="347" t="s">
        <v>695</v>
      </c>
      <c r="B6" s="348">
        <v>1227</v>
      </c>
      <c r="C6" s="348">
        <v>278</v>
      </c>
      <c r="D6" s="349">
        <v>22.7</v>
      </c>
      <c r="E6" s="348">
        <v>208</v>
      </c>
      <c r="F6" s="349">
        <v>17</v>
      </c>
      <c r="G6" s="348">
        <v>539</v>
      </c>
      <c r="H6" s="349">
        <v>43.9</v>
      </c>
      <c r="I6" s="348">
        <v>202</v>
      </c>
      <c r="J6" s="349">
        <v>16.5</v>
      </c>
    </row>
    <row r="7" spans="1:10">
      <c r="A7" s="347" t="s">
        <v>696</v>
      </c>
      <c r="B7" s="348">
        <v>1411</v>
      </c>
      <c r="C7" s="348">
        <v>261</v>
      </c>
      <c r="D7" s="349">
        <v>18.5</v>
      </c>
      <c r="E7" s="348">
        <v>288</v>
      </c>
      <c r="F7" s="349">
        <v>20.399999999999999</v>
      </c>
      <c r="G7" s="348">
        <v>621</v>
      </c>
      <c r="H7" s="349">
        <v>44</v>
      </c>
      <c r="I7" s="348">
        <v>241</v>
      </c>
      <c r="J7" s="349">
        <v>17.100000000000001</v>
      </c>
    </row>
    <row r="8" spans="1:10">
      <c r="A8" s="347" t="s">
        <v>697</v>
      </c>
      <c r="B8" s="348">
        <v>1435</v>
      </c>
      <c r="C8" s="348">
        <v>279</v>
      </c>
      <c r="D8" s="349">
        <v>19.399999999999999</v>
      </c>
      <c r="E8" s="348">
        <v>300</v>
      </c>
      <c r="F8" s="349">
        <v>20.9</v>
      </c>
      <c r="G8" s="348">
        <v>670</v>
      </c>
      <c r="H8" s="349">
        <v>46.7</v>
      </c>
      <c r="I8" s="348">
        <v>186</v>
      </c>
      <c r="J8" s="349">
        <v>13</v>
      </c>
    </row>
    <row r="9" spans="1:10">
      <c r="A9" s="347" t="s">
        <v>698</v>
      </c>
      <c r="B9" s="348">
        <v>1420</v>
      </c>
      <c r="C9" s="348">
        <v>283</v>
      </c>
      <c r="D9" s="349">
        <v>19.899999999999999</v>
      </c>
      <c r="E9" s="348">
        <v>295</v>
      </c>
      <c r="F9" s="349">
        <v>20.8</v>
      </c>
      <c r="G9" s="348">
        <v>675</v>
      </c>
      <c r="H9" s="349">
        <v>47.5</v>
      </c>
      <c r="I9" s="348">
        <v>167</v>
      </c>
      <c r="J9" s="349">
        <v>11.8</v>
      </c>
    </row>
    <row r="10" spans="1:10">
      <c r="A10" s="347" t="s">
        <v>699</v>
      </c>
      <c r="B10" s="348">
        <v>1572</v>
      </c>
      <c r="C10" s="348">
        <v>306</v>
      </c>
      <c r="D10" s="349">
        <v>19.5</v>
      </c>
      <c r="E10" s="348">
        <v>348</v>
      </c>
      <c r="F10" s="349">
        <v>22.1</v>
      </c>
      <c r="G10" s="348">
        <v>712</v>
      </c>
      <c r="H10" s="349">
        <v>45.3</v>
      </c>
      <c r="I10" s="348">
        <v>206</v>
      </c>
      <c r="J10" s="349">
        <v>13.1</v>
      </c>
    </row>
    <row r="11" spans="1:10">
      <c r="A11" s="347" t="s">
        <v>700</v>
      </c>
      <c r="B11" s="348">
        <v>1558</v>
      </c>
      <c r="C11" s="348">
        <v>364</v>
      </c>
      <c r="D11" s="349">
        <v>23.4</v>
      </c>
      <c r="E11" s="348">
        <v>342</v>
      </c>
      <c r="F11" s="349">
        <v>22</v>
      </c>
      <c r="G11" s="348">
        <v>681</v>
      </c>
      <c r="H11" s="349">
        <v>43.7</v>
      </c>
      <c r="I11" s="348">
        <v>171</v>
      </c>
      <c r="J11" s="349">
        <v>11</v>
      </c>
    </row>
    <row r="12" spans="1:10">
      <c r="A12" s="347" t="s">
        <v>701</v>
      </c>
      <c r="B12" s="348">
        <v>1493</v>
      </c>
      <c r="C12" s="348">
        <v>316</v>
      </c>
      <c r="D12" s="349">
        <v>21.2</v>
      </c>
      <c r="E12" s="348">
        <v>339</v>
      </c>
      <c r="F12" s="349">
        <v>22.7</v>
      </c>
      <c r="G12" s="348">
        <v>644</v>
      </c>
      <c r="H12" s="349">
        <v>43.1</v>
      </c>
      <c r="I12" s="348">
        <v>194</v>
      </c>
      <c r="J12" s="349">
        <v>13</v>
      </c>
    </row>
    <row r="13" spans="1:10">
      <c r="A13" s="347" t="s">
        <v>702</v>
      </c>
      <c r="B13" s="348">
        <v>1577</v>
      </c>
      <c r="C13" s="348">
        <v>313</v>
      </c>
      <c r="D13" s="349">
        <v>19.8</v>
      </c>
      <c r="E13" s="348">
        <v>333</v>
      </c>
      <c r="F13" s="349">
        <v>21.1</v>
      </c>
      <c r="G13" s="348">
        <v>736</v>
      </c>
      <c r="H13" s="349">
        <v>46.7</v>
      </c>
      <c r="I13" s="348">
        <v>195</v>
      </c>
      <c r="J13" s="349">
        <v>12.4</v>
      </c>
    </row>
    <row r="14" spans="1:10">
      <c r="A14" s="347" t="s">
        <v>703</v>
      </c>
      <c r="B14" s="348">
        <v>1656</v>
      </c>
      <c r="C14" s="348">
        <v>322</v>
      </c>
      <c r="D14" s="349">
        <v>19.399999999999999</v>
      </c>
      <c r="E14" s="348">
        <v>388</v>
      </c>
      <c r="F14" s="349">
        <v>23.4</v>
      </c>
      <c r="G14" s="348">
        <v>798</v>
      </c>
      <c r="H14" s="349">
        <v>48.2</v>
      </c>
      <c r="I14" s="348">
        <v>148</v>
      </c>
      <c r="J14" s="349">
        <v>8.9</v>
      </c>
    </row>
    <row r="15" spans="1:10">
      <c r="A15" s="347" t="s">
        <v>704</v>
      </c>
      <c r="B15" s="348">
        <v>1500</v>
      </c>
      <c r="C15" s="348">
        <v>272</v>
      </c>
      <c r="D15" s="349">
        <v>18.100000000000001</v>
      </c>
      <c r="E15" s="348">
        <v>324</v>
      </c>
      <c r="F15" s="349">
        <v>21.6</v>
      </c>
      <c r="G15" s="348">
        <v>734</v>
      </c>
      <c r="H15" s="349">
        <v>48.9</v>
      </c>
      <c r="I15" s="348">
        <v>170</v>
      </c>
      <c r="J15" s="349">
        <v>11.3</v>
      </c>
    </row>
    <row r="16" spans="1:10">
      <c r="A16" s="332" t="s">
        <v>585</v>
      </c>
      <c r="B16" s="343">
        <v>1647</v>
      </c>
      <c r="C16" s="343">
        <v>355</v>
      </c>
      <c r="D16" s="345">
        <v>21.6</v>
      </c>
      <c r="E16" s="343">
        <v>337</v>
      </c>
      <c r="F16" s="345">
        <v>20.5</v>
      </c>
      <c r="G16" s="343">
        <v>781</v>
      </c>
      <c r="H16" s="345">
        <v>47.4</v>
      </c>
      <c r="I16" s="343">
        <v>174</v>
      </c>
      <c r="J16" s="345">
        <v>10.6</v>
      </c>
    </row>
    <row r="17" spans="1:10">
      <c r="A17" s="332" t="s">
        <v>589</v>
      </c>
      <c r="B17" s="343">
        <v>1608</v>
      </c>
      <c r="C17" s="343">
        <v>336</v>
      </c>
      <c r="D17" s="345">
        <v>20.9</v>
      </c>
      <c r="E17" s="343">
        <v>326</v>
      </c>
      <c r="F17" s="345">
        <v>20.3</v>
      </c>
      <c r="G17" s="343">
        <v>792</v>
      </c>
      <c r="H17" s="345">
        <v>49.3</v>
      </c>
      <c r="I17" s="343">
        <v>154</v>
      </c>
      <c r="J17" s="345">
        <v>9.6</v>
      </c>
    </row>
    <row r="18" spans="1:10">
      <c r="A18" s="332" t="s">
        <v>590</v>
      </c>
      <c r="B18" s="343">
        <v>1645</v>
      </c>
      <c r="C18" s="343">
        <v>325</v>
      </c>
      <c r="D18" s="345">
        <v>19.8</v>
      </c>
      <c r="E18" s="343">
        <v>337</v>
      </c>
      <c r="F18" s="345">
        <v>20.5</v>
      </c>
      <c r="G18" s="343">
        <v>815</v>
      </c>
      <c r="H18" s="345">
        <v>49.5</v>
      </c>
      <c r="I18" s="343">
        <v>168</v>
      </c>
      <c r="J18" s="345">
        <v>10.199999999999999</v>
      </c>
    </row>
    <row r="19" spans="1:10">
      <c r="A19" s="332" t="s">
        <v>591</v>
      </c>
      <c r="B19" s="343">
        <v>1666</v>
      </c>
      <c r="C19" s="343">
        <v>298</v>
      </c>
      <c r="D19" s="345">
        <v>17.899999999999999</v>
      </c>
      <c r="E19" s="343">
        <v>411</v>
      </c>
      <c r="F19" s="345">
        <v>24.7</v>
      </c>
      <c r="G19" s="343">
        <v>785</v>
      </c>
      <c r="H19" s="345">
        <v>47.1</v>
      </c>
      <c r="I19" s="343">
        <v>172</v>
      </c>
      <c r="J19" s="345">
        <v>10.3</v>
      </c>
    </row>
    <row r="20" spans="1:10">
      <c r="A20" s="332" t="s">
        <v>592</v>
      </c>
      <c r="B20" s="343">
        <v>1594</v>
      </c>
      <c r="C20" s="343">
        <v>275</v>
      </c>
      <c r="D20" s="345">
        <v>17.3</v>
      </c>
      <c r="E20" s="343">
        <v>332</v>
      </c>
      <c r="F20" s="345">
        <v>20.8</v>
      </c>
      <c r="G20" s="343">
        <v>813</v>
      </c>
      <c r="H20" s="345">
        <v>51</v>
      </c>
      <c r="I20" s="343">
        <v>174</v>
      </c>
      <c r="J20" s="345">
        <v>10.9</v>
      </c>
    </row>
    <row r="21" spans="1:10">
      <c r="A21" s="332" t="s">
        <v>593</v>
      </c>
      <c r="B21" s="343">
        <v>1552</v>
      </c>
      <c r="C21" s="343">
        <v>255</v>
      </c>
      <c r="D21" s="345">
        <v>16.399999999999999</v>
      </c>
      <c r="E21" s="343">
        <v>313</v>
      </c>
      <c r="F21" s="345">
        <v>20.2</v>
      </c>
      <c r="G21" s="343">
        <v>777</v>
      </c>
      <c r="H21" s="345">
        <v>50.1</v>
      </c>
      <c r="I21" s="343">
        <v>207</v>
      </c>
      <c r="J21" s="345">
        <v>13.3</v>
      </c>
    </row>
    <row r="22" spans="1:10">
      <c r="A22" s="332" t="s">
        <v>594</v>
      </c>
      <c r="B22" s="343">
        <v>1655</v>
      </c>
      <c r="C22" s="343">
        <v>247</v>
      </c>
      <c r="D22" s="345">
        <v>14.9</v>
      </c>
      <c r="E22" s="343">
        <v>341</v>
      </c>
      <c r="F22" s="345">
        <v>20.6</v>
      </c>
      <c r="G22" s="343">
        <v>857</v>
      </c>
      <c r="H22" s="345">
        <v>51.8</v>
      </c>
      <c r="I22" s="343">
        <v>210</v>
      </c>
      <c r="J22" s="345">
        <v>12.7</v>
      </c>
    </row>
    <row r="23" spans="1:10">
      <c r="A23" s="332" t="s">
        <v>595</v>
      </c>
      <c r="B23" s="343">
        <v>1769</v>
      </c>
      <c r="C23" s="343">
        <v>287</v>
      </c>
      <c r="D23" s="345">
        <v>16.2</v>
      </c>
      <c r="E23" s="343">
        <v>366</v>
      </c>
      <c r="F23" s="345">
        <v>20.7</v>
      </c>
      <c r="G23" s="343">
        <v>896</v>
      </c>
      <c r="H23" s="345">
        <v>50.7</v>
      </c>
      <c r="I23" s="343">
        <v>220</v>
      </c>
      <c r="J23" s="345">
        <v>12.4</v>
      </c>
    </row>
    <row r="24" spans="1:10">
      <c r="A24" s="332" t="s">
        <v>596</v>
      </c>
      <c r="B24" s="343">
        <v>1694</v>
      </c>
      <c r="C24" s="343">
        <v>241</v>
      </c>
      <c r="D24" s="346">
        <v>14.2</v>
      </c>
      <c r="E24" s="343">
        <v>359</v>
      </c>
      <c r="F24" s="346">
        <v>21.2</v>
      </c>
      <c r="G24" s="343">
        <v>885</v>
      </c>
      <c r="H24" s="346">
        <v>52.2</v>
      </c>
      <c r="I24" s="343">
        <v>209</v>
      </c>
      <c r="J24" s="346">
        <v>12.3</v>
      </c>
    </row>
    <row r="25" spans="1:10">
      <c r="A25" s="332" t="s">
        <v>597</v>
      </c>
      <c r="B25" s="343">
        <v>1803</v>
      </c>
      <c r="C25" s="343">
        <v>228</v>
      </c>
      <c r="D25" s="345">
        <v>12.6</v>
      </c>
      <c r="E25" s="343">
        <v>417</v>
      </c>
      <c r="F25" s="345">
        <v>23.1</v>
      </c>
      <c r="G25" s="343">
        <v>976</v>
      </c>
      <c r="H25" s="345">
        <v>54.1</v>
      </c>
      <c r="I25" s="343">
        <v>182</v>
      </c>
      <c r="J25" s="345">
        <v>10.1</v>
      </c>
    </row>
    <row r="26" spans="1:10">
      <c r="A26" s="332" t="s">
        <v>598</v>
      </c>
      <c r="B26" s="343">
        <v>1714</v>
      </c>
      <c r="C26" s="343">
        <v>245</v>
      </c>
      <c r="D26" s="345">
        <v>14.3</v>
      </c>
      <c r="E26" s="343">
        <v>348</v>
      </c>
      <c r="F26" s="345">
        <v>20.3</v>
      </c>
      <c r="G26" s="343">
        <v>964</v>
      </c>
      <c r="H26" s="345">
        <v>56.2</v>
      </c>
      <c r="I26" s="343">
        <v>157</v>
      </c>
      <c r="J26" s="345">
        <v>9.1999999999999993</v>
      </c>
    </row>
    <row r="27" spans="1:10">
      <c r="A27" s="332" t="s">
        <v>599</v>
      </c>
      <c r="B27" s="343">
        <v>1676</v>
      </c>
      <c r="C27" s="343">
        <v>191</v>
      </c>
      <c r="D27" s="345">
        <v>11.4</v>
      </c>
      <c r="E27" s="343">
        <v>369</v>
      </c>
      <c r="F27" s="345">
        <v>22</v>
      </c>
      <c r="G27" s="343">
        <v>907</v>
      </c>
      <c r="H27" s="345">
        <v>54</v>
      </c>
      <c r="I27" s="343">
        <v>212</v>
      </c>
      <c r="J27" s="345">
        <v>12.6</v>
      </c>
    </row>
    <row r="28" spans="1:10">
      <c r="A28" s="332" t="s">
        <v>705</v>
      </c>
      <c r="B28" s="343">
        <v>1618</v>
      </c>
      <c r="C28" s="343">
        <v>133</v>
      </c>
      <c r="D28" s="345">
        <v>8.1999999999999993</v>
      </c>
      <c r="E28" s="343">
        <v>318</v>
      </c>
      <c r="F28" s="345">
        <v>19.7</v>
      </c>
      <c r="G28" s="343">
        <v>957</v>
      </c>
      <c r="H28" s="345">
        <v>59.1</v>
      </c>
      <c r="I28" s="343">
        <v>210</v>
      </c>
      <c r="J28" s="345">
        <v>13</v>
      </c>
    </row>
    <row r="29" spans="1:10">
      <c r="A29" s="1110" t="s">
        <v>230</v>
      </c>
      <c r="B29" s="1111"/>
      <c r="C29" s="1111"/>
      <c r="D29" s="1111"/>
      <c r="E29" s="1111"/>
      <c r="F29" s="1111"/>
      <c r="G29" s="1111"/>
    </row>
  </sheetData>
  <mergeCells count="8">
    <mergeCell ref="A1:J1"/>
    <mergeCell ref="A29:G29"/>
    <mergeCell ref="B2:J2"/>
    <mergeCell ref="C3:J3"/>
    <mergeCell ref="C4:D4"/>
    <mergeCell ref="E4:F4"/>
    <mergeCell ref="G4:H4"/>
    <mergeCell ref="I4:J4"/>
  </mergeCells>
  <pageMargins left="0.75" right="0.75" top="1" bottom="1" header="0.5" footer="0.5"/>
  <pageSetup paperSize="9" orientation="portrait" horizontalDpi="4294967292" verticalDpi="429496729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Ruler="0" workbookViewId="0">
      <selection activeCell="N2" sqref="A2:XFD2"/>
    </sheetView>
  </sheetViews>
  <sheetFormatPr baseColWidth="10" defaultColWidth="11.25" defaultRowHeight="12.75"/>
  <cols>
    <col min="1" max="16384" width="11.25" style="324"/>
  </cols>
  <sheetData>
    <row r="1" spans="1:13" ht="27.6" customHeight="1">
      <c r="A1" s="1109" t="s">
        <v>721</v>
      </c>
      <c r="B1" s="1109"/>
      <c r="C1" s="1109"/>
      <c r="D1" s="1109"/>
      <c r="E1" s="1109"/>
      <c r="F1" s="1109"/>
      <c r="G1" s="1109"/>
      <c r="H1" s="1109"/>
      <c r="I1" s="1109"/>
      <c r="J1" s="1109"/>
      <c r="K1" s="1109"/>
      <c r="L1" s="1109"/>
      <c r="M1" s="1109"/>
    </row>
    <row r="2" spans="1:13">
      <c r="A2" s="1115" t="s">
        <v>257</v>
      </c>
      <c r="B2" s="1116" t="s">
        <v>706</v>
      </c>
      <c r="C2" s="1116"/>
      <c r="D2" s="1116"/>
      <c r="E2" s="1116"/>
      <c r="F2" s="1116"/>
      <c r="G2" s="1116"/>
      <c r="H2" s="1116"/>
      <c r="I2" s="1116"/>
      <c r="J2" s="1116"/>
      <c r="K2" s="1116"/>
      <c r="L2" s="1116"/>
      <c r="M2" s="1116"/>
    </row>
    <row r="3" spans="1:13">
      <c r="A3" s="1115"/>
      <c r="B3" s="1117" t="s">
        <v>545</v>
      </c>
      <c r="C3" s="1117"/>
      <c r="D3" s="1117"/>
      <c r="E3" s="1117"/>
      <c r="F3" s="1117" t="s">
        <v>707</v>
      </c>
      <c r="G3" s="1117"/>
      <c r="H3" s="1117"/>
      <c r="I3" s="1117"/>
      <c r="J3" s="1117" t="s">
        <v>708</v>
      </c>
      <c r="K3" s="1117"/>
      <c r="L3" s="1117"/>
      <c r="M3" s="1117"/>
    </row>
    <row r="4" spans="1:13">
      <c r="A4" s="1115"/>
      <c r="B4" s="328" t="s">
        <v>709</v>
      </c>
      <c r="C4" s="328" t="s">
        <v>710</v>
      </c>
      <c r="D4" s="328" t="s">
        <v>711</v>
      </c>
      <c r="E4" s="328" t="s">
        <v>545</v>
      </c>
      <c r="F4" s="328" t="s">
        <v>709</v>
      </c>
      <c r="G4" s="328" t="s">
        <v>710</v>
      </c>
      <c r="H4" s="328" t="s">
        <v>711</v>
      </c>
      <c r="I4" s="328" t="s">
        <v>522</v>
      </c>
      <c r="J4" s="328" t="s">
        <v>709</v>
      </c>
      <c r="K4" s="328" t="s">
        <v>710</v>
      </c>
      <c r="L4" s="328" t="s">
        <v>711</v>
      </c>
      <c r="M4" s="328" t="s">
        <v>522</v>
      </c>
    </row>
    <row r="5" spans="1:13">
      <c r="A5" s="1115"/>
      <c r="B5" s="1114" t="s">
        <v>24</v>
      </c>
      <c r="C5" s="1114"/>
      <c r="D5" s="1114"/>
      <c r="E5" s="1114"/>
      <c r="F5" s="1114"/>
      <c r="G5" s="1114"/>
      <c r="H5" s="1114"/>
      <c r="I5" s="1114"/>
      <c r="J5" s="1114"/>
      <c r="K5" s="1114"/>
      <c r="L5" s="1114"/>
      <c r="M5" s="1114"/>
    </row>
    <row r="6" spans="1:13">
      <c r="A6" s="354">
        <v>2000</v>
      </c>
      <c r="B6" s="351">
        <v>348</v>
      </c>
      <c r="C6" s="351">
        <v>334</v>
      </c>
      <c r="D6" s="351">
        <v>757</v>
      </c>
      <c r="E6" s="351">
        <f t="shared" ref="E6:E13" si="0">SUM(B6:D6)</f>
        <v>1439</v>
      </c>
      <c r="F6" s="351">
        <v>121</v>
      </c>
      <c r="G6" s="351">
        <v>43</v>
      </c>
      <c r="H6" s="351">
        <v>68</v>
      </c>
      <c r="I6" s="351">
        <v>232</v>
      </c>
      <c r="J6" s="351">
        <v>227</v>
      </c>
      <c r="K6" s="351">
        <v>291</v>
      </c>
      <c r="L6" s="351">
        <v>689</v>
      </c>
      <c r="M6" s="351">
        <v>1207</v>
      </c>
    </row>
    <row r="7" spans="1:13">
      <c r="A7" s="354">
        <v>2001</v>
      </c>
      <c r="B7" s="351">
        <v>330</v>
      </c>
      <c r="C7" s="351">
        <v>308</v>
      </c>
      <c r="D7" s="351">
        <v>761</v>
      </c>
      <c r="E7" s="351">
        <f t="shared" si="0"/>
        <v>1399</v>
      </c>
      <c r="F7" s="351">
        <v>125</v>
      </c>
      <c r="G7" s="351">
        <v>49</v>
      </c>
      <c r="H7" s="351">
        <v>67</v>
      </c>
      <c r="I7" s="351">
        <v>241</v>
      </c>
      <c r="J7" s="351">
        <v>205</v>
      </c>
      <c r="K7" s="351">
        <v>259</v>
      </c>
      <c r="L7" s="351">
        <v>694</v>
      </c>
      <c r="M7" s="351">
        <v>1158</v>
      </c>
    </row>
    <row r="8" spans="1:13">
      <c r="A8" s="354">
        <v>2002</v>
      </c>
      <c r="B8" s="351">
        <v>316</v>
      </c>
      <c r="C8" s="351">
        <v>328</v>
      </c>
      <c r="D8" s="351">
        <v>765</v>
      </c>
      <c r="E8" s="351">
        <f t="shared" si="0"/>
        <v>1409</v>
      </c>
      <c r="F8" s="351">
        <v>104</v>
      </c>
      <c r="G8" s="351">
        <v>55</v>
      </c>
      <c r="H8" s="351">
        <v>61</v>
      </c>
      <c r="I8" s="351">
        <v>220</v>
      </c>
      <c r="J8" s="351">
        <v>212</v>
      </c>
      <c r="K8" s="351">
        <v>273</v>
      </c>
      <c r="L8" s="351">
        <v>704</v>
      </c>
      <c r="M8" s="351">
        <v>1189</v>
      </c>
    </row>
    <row r="9" spans="1:13">
      <c r="A9" s="354">
        <v>2003</v>
      </c>
      <c r="B9" s="351">
        <v>290</v>
      </c>
      <c r="C9" s="351">
        <v>393</v>
      </c>
      <c r="D9" s="351">
        <v>734</v>
      </c>
      <c r="E9" s="351">
        <f t="shared" si="0"/>
        <v>1417</v>
      </c>
      <c r="F9" s="351">
        <v>98</v>
      </c>
      <c r="G9" s="351">
        <v>61</v>
      </c>
      <c r="H9" s="351">
        <v>56</v>
      </c>
      <c r="I9" s="351">
        <v>215</v>
      </c>
      <c r="J9" s="351">
        <v>192</v>
      </c>
      <c r="K9" s="351">
        <v>332</v>
      </c>
      <c r="L9" s="351">
        <v>678</v>
      </c>
      <c r="M9" s="351">
        <v>1202</v>
      </c>
    </row>
    <row r="10" spans="1:13">
      <c r="A10" s="354">
        <v>2004</v>
      </c>
      <c r="B10" s="351">
        <v>272</v>
      </c>
      <c r="C10" s="351">
        <v>313</v>
      </c>
      <c r="D10" s="351">
        <v>770</v>
      </c>
      <c r="E10" s="351">
        <f t="shared" si="0"/>
        <v>1355</v>
      </c>
      <c r="F10" s="351">
        <v>96</v>
      </c>
      <c r="G10" s="351">
        <v>55</v>
      </c>
      <c r="H10" s="351">
        <v>56</v>
      </c>
      <c r="I10" s="351">
        <v>207</v>
      </c>
      <c r="J10" s="351">
        <v>176</v>
      </c>
      <c r="K10" s="351">
        <v>258</v>
      </c>
      <c r="L10" s="351">
        <v>714</v>
      </c>
      <c r="M10" s="351">
        <v>1148</v>
      </c>
    </row>
    <row r="11" spans="1:13">
      <c r="A11" s="354">
        <v>2005</v>
      </c>
      <c r="B11" s="351">
        <v>251</v>
      </c>
      <c r="C11" s="351">
        <v>295</v>
      </c>
      <c r="D11" s="351">
        <v>729</v>
      </c>
      <c r="E11" s="351">
        <f t="shared" si="0"/>
        <v>1275</v>
      </c>
      <c r="F11" s="351">
        <v>91</v>
      </c>
      <c r="G11" s="351">
        <v>49</v>
      </c>
      <c r="H11" s="351">
        <v>55</v>
      </c>
      <c r="I11" s="351">
        <v>195</v>
      </c>
      <c r="J11" s="351">
        <v>160</v>
      </c>
      <c r="K11" s="351">
        <v>246</v>
      </c>
      <c r="L11" s="351">
        <v>674</v>
      </c>
      <c r="M11" s="351">
        <v>1080</v>
      </c>
    </row>
    <row r="12" spans="1:13">
      <c r="A12" s="354">
        <v>2006</v>
      </c>
      <c r="B12" s="351">
        <v>242</v>
      </c>
      <c r="C12" s="351">
        <v>320</v>
      </c>
      <c r="D12" s="351">
        <v>810</v>
      </c>
      <c r="E12" s="351">
        <f t="shared" si="0"/>
        <v>1372</v>
      </c>
      <c r="F12" s="351">
        <v>90</v>
      </c>
      <c r="G12" s="351">
        <v>43</v>
      </c>
      <c r="H12" s="351">
        <v>59</v>
      </c>
      <c r="I12" s="351">
        <v>192</v>
      </c>
      <c r="J12" s="351">
        <v>152</v>
      </c>
      <c r="K12" s="351">
        <v>277</v>
      </c>
      <c r="L12" s="351">
        <v>751</v>
      </c>
      <c r="M12" s="351">
        <v>1180</v>
      </c>
    </row>
    <row r="13" spans="1:13">
      <c r="A13" s="354">
        <v>2007</v>
      </c>
      <c r="B13" s="351">
        <v>280</v>
      </c>
      <c r="C13" s="351">
        <v>346</v>
      </c>
      <c r="D13" s="351">
        <v>832</v>
      </c>
      <c r="E13" s="351">
        <f t="shared" si="0"/>
        <v>1458</v>
      </c>
      <c r="F13" s="351">
        <v>99</v>
      </c>
      <c r="G13" s="351">
        <v>56</v>
      </c>
      <c r="H13" s="351">
        <v>59</v>
      </c>
      <c r="I13" s="351">
        <v>214</v>
      </c>
      <c r="J13" s="351">
        <v>181</v>
      </c>
      <c r="K13" s="351">
        <v>290</v>
      </c>
      <c r="L13" s="351">
        <v>773</v>
      </c>
      <c r="M13" s="351">
        <v>1244</v>
      </c>
    </row>
    <row r="14" spans="1:13">
      <c r="A14" s="354">
        <v>2008</v>
      </c>
      <c r="B14" s="351">
        <v>237</v>
      </c>
      <c r="C14" s="351">
        <v>318</v>
      </c>
      <c r="D14" s="351">
        <v>825</v>
      </c>
      <c r="E14" s="351">
        <f>SUM(B14:D14)</f>
        <v>1380</v>
      </c>
      <c r="F14" s="351">
        <v>84</v>
      </c>
      <c r="G14" s="351">
        <v>47</v>
      </c>
      <c r="H14" s="351">
        <v>41</v>
      </c>
      <c r="I14" s="351">
        <f>SUM(F14:H14)</f>
        <v>172</v>
      </c>
      <c r="J14" s="351">
        <f t="shared" ref="J14:L14" si="1">B14-F14</f>
        <v>153</v>
      </c>
      <c r="K14" s="351">
        <f t="shared" si="1"/>
        <v>271</v>
      </c>
      <c r="L14" s="351">
        <f t="shared" si="1"/>
        <v>784</v>
      </c>
      <c r="M14" s="351">
        <f>SUM(J14:L14)</f>
        <v>1208</v>
      </c>
    </row>
    <row r="15" spans="1:13">
      <c r="A15" s="354">
        <v>2009</v>
      </c>
      <c r="B15" s="351">
        <v>220</v>
      </c>
      <c r="C15" s="351">
        <v>386</v>
      </c>
      <c r="D15" s="351">
        <v>911</v>
      </c>
      <c r="E15" s="351">
        <f>SUM(B15:D15)</f>
        <v>1517</v>
      </c>
      <c r="F15" s="351">
        <v>67</v>
      </c>
      <c r="G15" s="351">
        <v>51</v>
      </c>
      <c r="H15" s="351">
        <v>66</v>
      </c>
      <c r="I15" s="351">
        <f>SUM(F15:H15)</f>
        <v>184</v>
      </c>
      <c r="J15" s="351">
        <f>B15-F15</f>
        <v>153</v>
      </c>
      <c r="K15" s="351">
        <f>C15-G15</f>
        <v>335</v>
      </c>
      <c r="L15" s="351">
        <f>D15-H15</f>
        <v>845</v>
      </c>
      <c r="M15" s="351">
        <f>SUM(J15:L15)</f>
        <v>1333</v>
      </c>
    </row>
    <row r="16" spans="1:13">
      <c r="A16" s="354">
        <v>2010</v>
      </c>
      <c r="B16" s="351">
        <f>F16+J16</f>
        <v>232</v>
      </c>
      <c r="C16" s="351">
        <f>G16+K16</f>
        <v>308</v>
      </c>
      <c r="D16" s="351">
        <f>H16+L16</f>
        <v>885</v>
      </c>
      <c r="E16" s="351">
        <f t="shared" ref="E16:E18" si="2">SUM(B16:D16)</f>
        <v>1425</v>
      </c>
      <c r="F16" s="351">
        <v>67</v>
      </c>
      <c r="G16" s="351">
        <v>71</v>
      </c>
      <c r="H16" s="351">
        <v>71</v>
      </c>
      <c r="I16" s="351">
        <f t="shared" ref="I16:I18" si="3">SUM(F16:H16)</f>
        <v>209</v>
      </c>
      <c r="J16" s="351">
        <v>165</v>
      </c>
      <c r="K16" s="351">
        <v>237</v>
      </c>
      <c r="L16" s="351">
        <v>814</v>
      </c>
      <c r="M16" s="351">
        <f t="shared" ref="M16:M18" si="4">SUM(J16:L16)</f>
        <v>1216</v>
      </c>
    </row>
    <row r="17" spans="1:13">
      <c r="A17" s="354">
        <v>2011</v>
      </c>
      <c r="B17" s="351">
        <f t="shared" ref="B17:D18" si="5">F17+J17</f>
        <v>183</v>
      </c>
      <c r="C17" s="351">
        <f t="shared" si="5"/>
        <v>324</v>
      </c>
      <c r="D17" s="351">
        <f t="shared" si="5"/>
        <v>845</v>
      </c>
      <c r="E17" s="351">
        <f t="shared" si="2"/>
        <v>1352</v>
      </c>
      <c r="F17" s="351">
        <v>36</v>
      </c>
      <c r="G17" s="351">
        <v>42</v>
      </c>
      <c r="H17" s="351">
        <v>44</v>
      </c>
      <c r="I17" s="351">
        <f t="shared" si="3"/>
        <v>122</v>
      </c>
      <c r="J17" s="351">
        <v>147</v>
      </c>
      <c r="K17" s="351">
        <v>282</v>
      </c>
      <c r="L17" s="351">
        <v>801</v>
      </c>
      <c r="M17" s="351">
        <f t="shared" si="4"/>
        <v>1230</v>
      </c>
    </row>
    <row r="18" spans="1:13">
      <c r="A18" s="354">
        <v>2012</v>
      </c>
      <c r="B18" s="351">
        <f t="shared" si="5"/>
        <v>127</v>
      </c>
      <c r="C18" s="351">
        <f t="shared" si="5"/>
        <v>284</v>
      </c>
      <c r="D18" s="351">
        <f t="shared" si="5"/>
        <v>883</v>
      </c>
      <c r="E18" s="351">
        <f t="shared" si="2"/>
        <v>1294</v>
      </c>
      <c r="F18" s="351">
        <v>34</v>
      </c>
      <c r="G18" s="351">
        <v>41</v>
      </c>
      <c r="H18" s="351">
        <v>83</v>
      </c>
      <c r="I18" s="351">
        <f t="shared" si="3"/>
        <v>158</v>
      </c>
      <c r="J18" s="351">
        <v>93</v>
      </c>
      <c r="K18" s="351">
        <v>243</v>
      </c>
      <c r="L18" s="351">
        <v>800</v>
      </c>
      <c r="M18" s="351">
        <f t="shared" si="4"/>
        <v>1136</v>
      </c>
    </row>
    <row r="19" spans="1:13">
      <c r="A19" s="354"/>
      <c r="B19" s="1114" t="s">
        <v>562</v>
      </c>
      <c r="C19" s="1114"/>
      <c r="D19" s="1114"/>
      <c r="E19" s="1114"/>
      <c r="F19" s="1114"/>
      <c r="G19" s="1114"/>
      <c r="H19" s="1114"/>
      <c r="I19" s="1114"/>
      <c r="J19" s="1114"/>
      <c r="K19" s="1114"/>
      <c r="L19" s="1114"/>
      <c r="M19" s="1114"/>
    </row>
    <row r="20" spans="1:13">
      <c r="A20" s="354">
        <v>2000</v>
      </c>
      <c r="B20" s="352">
        <f t="shared" ref="B20:B32" si="6">B6/E6*100</f>
        <v>24.183460736622656</v>
      </c>
      <c r="C20" s="352">
        <f t="shared" ref="C20:C32" si="7">C6/E6*100</f>
        <v>23.210562890896455</v>
      </c>
      <c r="D20" s="352">
        <f t="shared" ref="D20:D32" si="8">D6/E6*100</f>
        <v>52.605976372480889</v>
      </c>
      <c r="E20" s="353">
        <f t="shared" ref="E20:E32" si="9">E6/E6*100</f>
        <v>100</v>
      </c>
      <c r="F20" s="352">
        <f t="shared" ref="F20:F32" si="10">F6/I6*100</f>
        <v>52.155172413793103</v>
      </c>
      <c r="G20" s="352">
        <f t="shared" ref="G20:G32" si="11">G6/I6*100</f>
        <v>18.53448275862069</v>
      </c>
      <c r="H20" s="352">
        <f t="shared" ref="H20:H32" si="12">H6/I6*100</f>
        <v>29.310344827586203</v>
      </c>
      <c r="I20" s="353">
        <f t="shared" ref="I20:I32" si="13">I6/I6*100</f>
        <v>100</v>
      </c>
      <c r="J20" s="352">
        <f t="shared" ref="J20:J32" si="14">J6/M6*100</f>
        <v>18.806959403479702</v>
      </c>
      <c r="K20" s="352">
        <f t="shared" ref="K20:K32" si="15">K6/M6*100</f>
        <v>24.109362054681029</v>
      </c>
      <c r="L20" s="352">
        <f t="shared" ref="L20:L32" si="16">L6/M6*100</f>
        <v>57.083678541839269</v>
      </c>
      <c r="M20" s="353">
        <f t="shared" ref="M20:M32" si="17">M6/M6*100</f>
        <v>100</v>
      </c>
    </row>
    <row r="21" spans="1:13">
      <c r="A21" s="354">
        <v>2001</v>
      </c>
      <c r="B21" s="352">
        <f t="shared" si="6"/>
        <v>23.588277340957827</v>
      </c>
      <c r="C21" s="352">
        <f t="shared" si="7"/>
        <v>22.015725518227306</v>
      </c>
      <c r="D21" s="352">
        <f t="shared" si="8"/>
        <v>54.39599714081487</v>
      </c>
      <c r="E21" s="353">
        <f t="shared" si="9"/>
        <v>100</v>
      </c>
      <c r="F21" s="352">
        <f t="shared" si="10"/>
        <v>51.867219917012456</v>
      </c>
      <c r="G21" s="352">
        <f t="shared" si="11"/>
        <v>20.331950207468878</v>
      </c>
      <c r="H21" s="352">
        <f t="shared" si="12"/>
        <v>27.800829875518673</v>
      </c>
      <c r="I21" s="353">
        <f t="shared" si="13"/>
        <v>100</v>
      </c>
      <c r="J21" s="352">
        <f t="shared" si="14"/>
        <v>17.702936096718481</v>
      </c>
      <c r="K21" s="352">
        <f t="shared" si="15"/>
        <v>22.366148531951641</v>
      </c>
      <c r="L21" s="352">
        <f t="shared" si="16"/>
        <v>59.930915371329874</v>
      </c>
      <c r="M21" s="353">
        <f t="shared" si="17"/>
        <v>100</v>
      </c>
    </row>
    <row r="22" spans="1:13">
      <c r="A22" s="354">
        <v>2002</v>
      </c>
      <c r="B22" s="352">
        <f t="shared" si="6"/>
        <v>22.427253371185238</v>
      </c>
      <c r="C22" s="352">
        <f t="shared" si="7"/>
        <v>23.278921220723916</v>
      </c>
      <c r="D22" s="352">
        <f t="shared" si="8"/>
        <v>54.293825408090846</v>
      </c>
      <c r="E22" s="353">
        <f t="shared" si="9"/>
        <v>100</v>
      </c>
      <c r="F22" s="352">
        <f t="shared" si="10"/>
        <v>47.272727272727273</v>
      </c>
      <c r="G22" s="352">
        <f t="shared" si="11"/>
        <v>25</v>
      </c>
      <c r="H22" s="352">
        <f t="shared" si="12"/>
        <v>27.727272727272727</v>
      </c>
      <c r="I22" s="353">
        <f t="shared" si="13"/>
        <v>100</v>
      </c>
      <c r="J22" s="352">
        <f t="shared" si="14"/>
        <v>17.830109335576115</v>
      </c>
      <c r="K22" s="352">
        <f t="shared" si="15"/>
        <v>22.960470984020183</v>
      </c>
      <c r="L22" s="352">
        <f t="shared" si="16"/>
        <v>59.209419680403698</v>
      </c>
      <c r="M22" s="353">
        <f t="shared" si="17"/>
        <v>100</v>
      </c>
    </row>
    <row r="23" spans="1:13">
      <c r="A23" s="354">
        <v>2003</v>
      </c>
      <c r="B23" s="352">
        <f t="shared" si="6"/>
        <v>20.465772759350742</v>
      </c>
      <c r="C23" s="352">
        <f t="shared" si="7"/>
        <v>27.73465067043049</v>
      </c>
      <c r="D23" s="352">
        <f t="shared" si="8"/>
        <v>51.799576570218775</v>
      </c>
      <c r="E23" s="353">
        <f t="shared" si="9"/>
        <v>100</v>
      </c>
      <c r="F23" s="352">
        <f t="shared" si="10"/>
        <v>45.581395348837212</v>
      </c>
      <c r="G23" s="352">
        <f t="shared" si="11"/>
        <v>28.372093023255811</v>
      </c>
      <c r="H23" s="352">
        <f t="shared" si="12"/>
        <v>26.046511627906977</v>
      </c>
      <c r="I23" s="353">
        <f t="shared" si="13"/>
        <v>100</v>
      </c>
      <c r="J23" s="352">
        <f t="shared" si="14"/>
        <v>15.973377703826955</v>
      </c>
      <c r="K23" s="352">
        <f t="shared" si="15"/>
        <v>27.620632279534107</v>
      </c>
      <c r="L23" s="352">
        <f t="shared" si="16"/>
        <v>56.405990016638938</v>
      </c>
      <c r="M23" s="353">
        <f t="shared" si="17"/>
        <v>100</v>
      </c>
    </row>
    <row r="24" spans="1:13">
      <c r="A24" s="354">
        <v>2004</v>
      </c>
      <c r="B24" s="352">
        <f t="shared" si="6"/>
        <v>20.073800738007382</v>
      </c>
      <c r="C24" s="352">
        <f t="shared" si="7"/>
        <v>23.099630996309966</v>
      </c>
      <c r="D24" s="352">
        <f t="shared" si="8"/>
        <v>56.826568265682653</v>
      </c>
      <c r="E24" s="353">
        <f t="shared" si="9"/>
        <v>100</v>
      </c>
      <c r="F24" s="352">
        <f t="shared" si="10"/>
        <v>46.376811594202898</v>
      </c>
      <c r="G24" s="352">
        <f t="shared" si="11"/>
        <v>26.570048309178745</v>
      </c>
      <c r="H24" s="352">
        <f t="shared" si="12"/>
        <v>27.053140096618357</v>
      </c>
      <c r="I24" s="353">
        <f t="shared" si="13"/>
        <v>100</v>
      </c>
      <c r="J24" s="352">
        <f t="shared" si="14"/>
        <v>15.331010452961671</v>
      </c>
      <c r="K24" s="352">
        <f t="shared" si="15"/>
        <v>22.473867595818817</v>
      </c>
      <c r="L24" s="352">
        <f t="shared" si="16"/>
        <v>62.195121951219512</v>
      </c>
      <c r="M24" s="353">
        <f t="shared" si="17"/>
        <v>100</v>
      </c>
    </row>
    <row r="25" spans="1:13">
      <c r="A25" s="354">
        <v>2005</v>
      </c>
      <c r="B25" s="352">
        <f t="shared" si="6"/>
        <v>19.686274509803923</v>
      </c>
      <c r="C25" s="352">
        <f t="shared" si="7"/>
        <v>23.137254901960784</v>
      </c>
      <c r="D25" s="352">
        <f t="shared" si="8"/>
        <v>57.176470588235297</v>
      </c>
      <c r="E25" s="353">
        <f t="shared" si="9"/>
        <v>100</v>
      </c>
      <c r="F25" s="352">
        <f t="shared" si="10"/>
        <v>46.666666666666664</v>
      </c>
      <c r="G25" s="352">
        <f t="shared" si="11"/>
        <v>25.128205128205128</v>
      </c>
      <c r="H25" s="352">
        <f t="shared" si="12"/>
        <v>28.205128205128204</v>
      </c>
      <c r="I25" s="353">
        <f t="shared" si="13"/>
        <v>100</v>
      </c>
      <c r="J25" s="352">
        <f t="shared" si="14"/>
        <v>14.814814814814813</v>
      </c>
      <c r="K25" s="352">
        <f t="shared" si="15"/>
        <v>22.777777777777779</v>
      </c>
      <c r="L25" s="352">
        <f t="shared" si="16"/>
        <v>62.407407407407412</v>
      </c>
      <c r="M25" s="353">
        <f t="shared" si="17"/>
        <v>100</v>
      </c>
    </row>
    <row r="26" spans="1:13">
      <c r="A26" s="354">
        <v>2006</v>
      </c>
      <c r="B26" s="352">
        <f t="shared" si="6"/>
        <v>17.638483965014579</v>
      </c>
      <c r="C26" s="352">
        <f t="shared" si="7"/>
        <v>23.323615160349853</v>
      </c>
      <c r="D26" s="352">
        <f t="shared" si="8"/>
        <v>59.037900874635575</v>
      </c>
      <c r="E26" s="353">
        <f t="shared" si="9"/>
        <v>100</v>
      </c>
      <c r="F26" s="352">
        <f t="shared" si="10"/>
        <v>46.875</v>
      </c>
      <c r="G26" s="352">
        <f t="shared" si="11"/>
        <v>22.395833333333336</v>
      </c>
      <c r="H26" s="352">
        <f t="shared" si="12"/>
        <v>30.729166666666668</v>
      </c>
      <c r="I26" s="353">
        <f t="shared" si="13"/>
        <v>100</v>
      </c>
      <c r="J26" s="352">
        <f t="shared" si="14"/>
        <v>12.881355932203389</v>
      </c>
      <c r="K26" s="352">
        <f t="shared" si="15"/>
        <v>23.474576271186439</v>
      </c>
      <c r="L26" s="352">
        <f t="shared" si="16"/>
        <v>63.644067796610173</v>
      </c>
      <c r="M26" s="353">
        <f t="shared" si="17"/>
        <v>100</v>
      </c>
    </row>
    <row r="27" spans="1:13">
      <c r="A27" s="354">
        <v>2007</v>
      </c>
      <c r="B27" s="352">
        <f t="shared" si="6"/>
        <v>19.204389574759944</v>
      </c>
      <c r="C27" s="352">
        <f t="shared" si="7"/>
        <v>23.73113854595336</v>
      </c>
      <c r="D27" s="352">
        <f t="shared" si="8"/>
        <v>57.064471879286693</v>
      </c>
      <c r="E27" s="353">
        <f t="shared" si="9"/>
        <v>100</v>
      </c>
      <c r="F27" s="352">
        <f t="shared" si="10"/>
        <v>46.261682242990652</v>
      </c>
      <c r="G27" s="352">
        <f t="shared" si="11"/>
        <v>26.168224299065418</v>
      </c>
      <c r="H27" s="352">
        <f t="shared" si="12"/>
        <v>27.570093457943923</v>
      </c>
      <c r="I27" s="353">
        <f t="shared" si="13"/>
        <v>100</v>
      </c>
      <c r="J27" s="352">
        <f t="shared" si="14"/>
        <v>14.549839228295818</v>
      </c>
      <c r="K27" s="352">
        <f t="shared" si="15"/>
        <v>23.311897106109324</v>
      </c>
      <c r="L27" s="352">
        <f t="shared" si="16"/>
        <v>62.138263665594849</v>
      </c>
      <c r="M27" s="353">
        <f t="shared" si="17"/>
        <v>100</v>
      </c>
    </row>
    <row r="28" spans="1:13">
      <c r="A28" s="354">
        <v>2008</v>
      </c>
      <c r="B28" s="352">
        <f t="shared" si="6"/>
        <v>17.173913043478262</v>
      </c>
      <c r="C28" s="352">
        <f t="shared" si="7"/>
        <v>23.043478260869566</v>
      </c>
      <c r="D28" s="352">
        <f t="shared" si="8"/>
        <v>59.782608695652172</v>
      </c>
      <c r="E28" s="353">
        <f t="shared" si="9"/>
        <v>100</v>
      </c>
      <c r="F28" s="352">
        <f t="shared" si="10"/>
        <v>48.837209302325576</v>
      </c>
      <c r="G28" s="352">
        <f t="shared" si="11"/>
        <v>27.325581395348834</v>
      </c>
      <c r="H28" s="352">
        <f t="shared" si="12"/>
        <v>23.837209302325583</v>
      </c>
      <c r="I28" s="353">
        <f t="shared" si="13"/>
        <v>100</v>
      </c>
      <c r="J28" s="352">
        <f t="shared" si="14"/>
        <v>12.665562913907285</v>
      </c>
      <c r="K28" s="352">
        <f t="shared" si="15"/>
        <v>22.433774834437088</v>
      </c>
      <c r="L28" s="352">
        <f t="shared" si="16"/>
        <v>64.900662251655632</v>
      </c>
      <c r="M28" s="353">
        <f t="shared" si="17"/>
        <v>100</v>
      </c>
    </row>
    <row r="29" spans="1:13">
      <c r="A29" s="354">
        <v>2009</v>
      </c>
      <c r="B29" s="352">
        <f t="shared" si="6"/>
        <v>14.502307185234015</v>
      </c>
      <c r="C29" s="352">
        <f t="shared" si="7"/>
        <v>25.444957152274227</v>
      </c>
      <c r="D29" s="352">
        <f t="shared" si="8"/>
        <v>60.052735662491763</v>
      </c>
      <c r="E29" s="353">
        <f t="shared" si="9"/>
        <v>100</v>
      </c>
      <c r="F29" s="352">
        <f t="shared" si="10"/>
        <v>36.413043478260867</v>
      </c>
      <c r="G29" s="352">
        <f t="shared" si="11"/>
        <v>27.717391304347828</v>
      </c>
      <c r="H29" s="352">
        <f t="shared" si="12"/>
        <v>35.869565217391305</v>
      </c>
      <c r="I29" s="353">
        <f t="shared" si="13"/>
        <v>100</v>
      </c>
      <c r="J29" s="352">
        <f t="shared" si="14"/>
        <v>11.47786946736684</v>
      </c>
      <c r="K29" s="352">
        <f t="shared" si="15"/>
        <v>25.131282820705174</v>
      </c>
      <c r="L29" s="352">
        <f t="shared" si="16"/>
        <v>63.390847711927975</v>
      </c>
      <c r="M29" s="353">
        <f t="shared" si="17"/>
        <v>100</v>
      </c>
    </row>
    <row r="30" spans="1:13">
      <c r="A30" s="354">
        <v>2010</v>
      </c>
      <c r="B30" s="352">
        <f t="shared" si="6"/>
        <v>16.280701754385966</v>
      </c>
      <c r="C30" s="352">
        <f t="shared" si="7"/>
        <v>21.614035087719298</v>
      </c>
      <c r="D30" s="352">
        <f t="shared" si="8"/>
        <v>62.10526315789474</v>
      </c>
      <c r="E30" s="353">
        <f t="shared" si="9"/>
        <v>100</v>
      </c>
      <c r="F30" s="352">
        <f t="shared" si="10"/>
        <v>32.057416267942585</v>
      </c>
      <c r="G30" s="352">
        <f t="shared" si="11"/>
        <v>33.971291866028707</v>
      </c>
      <c r="H30" s="352">
        <f t="shared" si="12"/>
        <v>33.971291866028707</v>
      </c>
      <c r="I30" s="353">
        <f t="shared" si="13"/>
        <v>100</v>
      </c>
      <c r="J30" s="352">
        <f t="shared" si="14"/>
        <v>13.569078947368421</v>
      </c>
      <c r="K30" s="352">
        <f t="shared" si="15"/>
        <v>19.490131578947366</v>
      </c>
      <c r="L30" s="352">
        <f t="shared" si="16"/>
        <v>66.94078947368422</v>
      </c>
      <c r="M30" s="353">
        <f t="shared" si="17"/>
        <v>100</v>
      </c>
    </row>
    <row r="31" spans="1:13">
      <c r="A31" s="354">
        <v>2011</v>
      </c>
      <c r="B31" s="352">
        <f t="shared" si="6"/>
        <v>13.535502958579881</v>
      </c>
      <c r="C31" s="352">
        <f t="shared" si="7"/>
        <v>23.964497041420117</v>
      </c>
      <c r="D31" s="352">
        <f t="shared" si="8"/>
        <v>62.5</v>
      </c>
      <c r="E31" s="353">
        <f t="shared" si="9"/>
        <v>100</v>
      </c>
      <c r="F31" s="352">
        <f t="shared" si="10"/>
        <v>29.508196721311474</v>
      </c>
      <c r="G31" s="352">
        <f t="shared" si="11"/>
        <v>34.42622950819672</v>
      </c>
      <c r="H31" s="352">
        <f t="shared" si="12"/>
        <v>36.065573770491802</v>
      </c>
      <c r="I31" s="353">
        <f t="shared" si="13"/>
        <v>100</v>
      </c>
      <c r="J31" s="352">
        <f t="shared" si="14"/>
        <v>11.951219512195122</v>
      </c>
      <c r="K31" s="352">
        <f t="shared" si="15"/>
        <v>22.926829268292686</v>
      </c>
      <c r="L31" s="352">
        <f t="shared" si="16"/>
        <v>65.121951219512198</v>
      </c>
      <c r="M31" s="353">
        <f t="shared" si="17"/>
        <v>100</v>
      </c>
    </row>
    <row r="32" spans="1:13">
      <c r="A32" s="354">
        <v>2012</v>
      </c>
      <c r="B32" s="352">
        <f t="shared" si="6"/>
        <v>9.8145285935085003</v>
      </c>
      <c r="C32" s="352">
        <f t="shared" si="7"/>
        <v>21.947449768160745</v>
      </c>
      <c r="D32" s="352">
        <f t="shared" si="8"/>
        <v>68.238021638330764</v>
      </c>
      <c r="E32" s="353">
        <f t="shared" si="9"/>
        <v>100</v>
      </c>
      <c r="F32" s="352">
        <f t="shared" si="10"/>
        <v>21.518987341772153</v>
      </c>
      <c r="G32" s="352">
        <f t="shared" si="11"/>
        <v>25.949367088607595</v>
      </c>
      <c r="H32" s="352">
        <f t="shared" si="12"/>
        <v>52.531645569620252</v>
      </c>
      <c r="I32" s="353">
        <f t="shared" si="13"/>
        <v>100</v>
      </c>
      <c r="J32" s="352">
        <f t="shared" si="14"/>
        <v>8.1866197183098599</v>
      </c>
      <c r="K32" s="352">
        <f t="shared" si="15"/>
        <v>21.390845070422536</v>
      </c>
      <c r="L32" s="352">
        <f t="shared" si="16"/>
        <v>70.422535211267601</v>
      </c>
      <c r="M32" s="353">
        <f t="shared" si="17"/>
        <v>100</v>
      </c>
    </row>
    <row r="33" spans="1:13">
      <c r="A33" s="350" t="s">
        <v>512</v>
      </c>
    </row>
    <row r="39" spans="1:13">
      <c r="B39" s="329"/>
      <c r="C39" s="329"/>
      <c r="D39" s="329"/>
      <c r="E39" s="329"/>
      <c r="F39" s="329"/>
      <c r="G39" s="329"/>
      <c r="H39" s="329"/>
      <c r="I39" s="329"/>
      <c r="J39" s="329"/>
      <c r="K39" s="329"/>
      <c r="L39" s="329"/>
      <c r="M39" s="329"/>
    </row>
  </sheetData>
  <mergeCells count="8">
    <mergeCell ref="A1:M1"/>
    <mergeCell ref="B19:M19"/>
    <mergeCell ref="A2:A5"/>
    <mergeCell ref="B2:M2"/>
    <mergeCell ref="B3:E3"/>
    <mergeCell ref="F3:I3"/>
    <mergeCell ref="J3:M3"/>
    <mergeCell ref="B5:M5"/>
  </mergeCells>
  <pageMargins left="0.75" right="0.75" top="1" bottom="1" header="0.5" footer="0.5"/>
  <pageSetup paperSize="9" orientation="portrait" r:id="rId1"/>
  <ignoredErrors>
    <ignoredError sqref="E13:E15 E6:E12"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Ruler="0" workbookViewId="0">
      <selection activeCell="C13" sqref="C13"/>
    </sheetView>
  </sheetViews>
  <sheetFormatPr baseColWidth="10" defaultColWidth="11.25" defaultRowHeight="12.75"/>
  <cols>
    <col min="1" max="1" width="12.875" style="324" customWidth="1"/>
    <col min="2" max="2" width="17.75" style="324" bestFit="1" customWidth="1"/>
    <col min="3" max="3" width="18.25" style="324" bestFit="1" customWidth="1"/>
    <col min="4" max="16384" width="11.25" style="324"/>
  </cols>
  <sheetData>
    <row r="1" spans="1:10" ht="27.6" customHeight="1">
      <c r="A1" s="1109" t="s">
        <v>635</v>
      </c>
      <c r="B1" s="1109"/>
      <c r="C1" s="1109"/>
      <c r="D1" s="965"/>
      <c r="E1" s="966"/>
      <c r="F1" s="966"/>
      <c r="G1" s="966"/>
      <c r="H1" s="966"/>
      <c r="I1" s="966"/>
      <c r="J1" s="966"/>
    </row>
    <row r="2" spans="1:10">
      <c r="A2" s="325"/>
      <c r="B2" s="1118">
        <v>2012</v>
      </c>
      <c r="C2" s="1118"/>
      <c r="D2" s="323"/>
    </row>
    <row r="3" spans="1:10">
      <c r="A3" s="325"/>
      <c r="B3" s="356" t="s">
        <v>712</v>
      </c>
      <c r="C3" s="356" t="s">
        <v>713</v>
      </c>
      <c r="D3" s="323"/>
    </row>
    <row r="4" spans="1:10" ht="18" customHeight="1">
      <c r="A4" s="326" t="s">
        <v>714</v>
      </c>
      <c r="B4" s="355">
        <v>14.1</v>
      </c>
      <c r="C4" s="355">
        <v>8.8000000000000007</v>
      </c>
      <c r="D4" s="323"/>
    </row>
    <row r="5" spans="1:10" ht="18.600000000000001" customHeight="1">
      <c r="A5" s="326" t="s">
        <v>715</v>
      </c>
      <c r="B5" s="355">
        <v>21.9</v>
      </c>
      <c r="C5" s="355">
        <v>19.600000000000001</v>
      </c>
    </row>
    <row r="6" spans="1:10" ht="18" customHeight="1">
      <c r="A6" s="326" t="s">
        <v>716</v>
      </c>
      <c r="B6" s="355">
        <v>64.099999999999994</v>
      </c>
      <c r="C6" s="355">
        <v>60.8</v>
      </c>
    </row>
    <row r="7" spans="1:10" ht="18" customHeight="1">
      <c r="A7" s="326" t="s">
        <v>717</v>
      </c>
      <c r="B7" s="355">
        <v>0</v>
      </c>
      <c r="C7" s="355">
        <v>10.8</v>
      </c>
    </row>
    <row r="8" spans="1:10">
      <c r="A8" s="327" t="s">
        <v>718</v>
      </c>
    </row>
  </sheetData>
  <mergeCells count="2">
    <mergeCell ref="B2:C2"/>
    <mergeCell ref="A1:C1"/>
  </mergeCells>
  <pageMargins left="0.75" right="0.75" top="1" bottom="1" header="0.5" footer="0.5"/>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M24" sqref="M24"/>
    </sheetView>
  </sheetViews>
  <sheetFormatPr baseColWidth="10" defaultColWidth="11.25" defaultRowHeight="15"/>
  <cols>
    <col min="1" max="1" width="9.125" style="362" customWidth="1"/>
    <col min="2" max="2" width="9.25" style="389" customWidth="1"/>
    <col min="3" max="3" width="7.25" style="389" customWidth="1"/>
    <col min="4" max="4" width="7.5" style="389" customWidth="1"/>
    <col min="5" max="5" width="4.75" style="389" customWidth="1"/>
    <col min="6" max="6" width="6.25" style="362" customWidth="1"/>
    <col min="7" max="7" width="6.5" style="362" customWidth="1"/>
    <col min="8" max="8" width="5.25" style="362" customWidth="1"/>
    <col min="9" max="9" width="6" style="389" customWidth="1"/>
    <col min="10" max="10" width="5.75" style="362" customWidth="1"/>
    <col min="11" max="11" width="9.125" style="390" customWidth="1"/>
    <col min="12" max="13" width="9" style="390" bestFit="1" customWidth="1"/>
    <col min="14" max="14" width="7.25" style="390" bestFit="1" customWidth="1"/>
    <col min="15" max="15" width="5.25" style="175" customWidth="1"/>
    <col min="16" max="16" width="9" style="390" customWidth="1"/>
    <col min="17" max="17" width="5.625" style="175" customWidth="1"/>
    <col min="18" max="18" width="11.375" style="390" customWidth="1"/>
    <col min="19" max="19" width="6.5" style="175" customWidth="1"/>
    <col min="20" max="16384" width="11.25" style="175"/>
  </cols>
  <sheetData>
    <row r="1" spans="1:19" ht="27.6" customHeight="1">
      <c r="A1" s="377" t="s">
        <v>636</v>
      </c>
      <c r="B1" s="387"/>
      <c r="C1" s="387"/>
      <c r="D1" s="387"/>
      <c r="E1" s="387"/>
      <c r="F1" s="377"/>
      <c r="G1" s="377"/>
      <c r="H1" s="377"/>
      <c r="I1" s="387"/>
      <c r="J1" s="377"/>
      <c r="K1" s="387"/>
      <c r="L1" s="387"/>
      <c r="M1" s="387"/>
      <c r="N1" s="387"/>
      <c r="O1" s="377"/>
      <c r="P1" s="387"/>
      <c r="Q1" s="377"/>
      <c r="R1" s="387"/>
      <c r="S1" s="377"/>
    </row>
    <row r="2" spans="1:19" ht="15.75" customHeight="1">
      <c r="A2" s="380"/>
      <c r="B2" s="1120" t="s">
        <v>722</v>
      </c>
      <c r="C2" s="1120"/>
      <c r="D2" s="1120"/>
      <c r="E2" s="1120"/>
      <c r="F2" s="1120"/>
      <c r="G2" s="1120"/>
      <c r="H2" s="1120"/>
      <c r="I2" s="1120"/>
      <c r="J2" s="1120"/>
      <c r="K2" s="1121" t="s">
        <v>550</v>
      </c>
      <c r="L2" s="1121"/>
      <c r="M2" s="1121"/>
      <c r="N2" s="1121"/>
      <c r="O2" s="1121"/>
      <c r="P2" s="1121"/>
      <c r="Q2" s="1121"/>
      <c r="R2" s="1121"/>
      <c r="S2" s="1121"/>
    </row>
    <row r="3" spans="1:19" ht="15" customHeight="1">
      <c r="A3" s="1036" t="s">
        <v>579</v>
      </c>
      <c r="B3" s="1036" t="s">
        <v>723</v>
      </c>
      <c r="C3" s="1036"/>
      <c r="D3" s="1036"/>
      <c r="E3" s="1036"/>
      <c r="F3" s="1036"/>
      <c r="G3" s="1036"/>
      <c r="H3" s="1123"/>
      <c r="I3" s="1123"/>
      <c r="J3" s="1123"/>
      <c r="K3" s="1036" t="s">
        <v>723</v>
      </c>
      <c r="L3" s="1036"/>
      <c r="M3" s="1036"/>
      <c r="N3" s="1036"/>
      <c r="O3" s="1036"/>
      <c r="P3" s="1036"/>
      <c r="Q3" s="1123"/>
      <c r="R3" s="1123"/>
      <c r="S3" s="1123"/>
    </row>
    <row r="4" spans="1:19">
      <c r="A4" s="1060"/>
      <c r="B4" s="1122"/>
      <c r="C4" s="1122"/>
      <c r="D4" s="1122"/>
      <c r="E4" s="1124" t="s">
        <v>724</v>
      </c>
      <c r="F4" s="1124"/>
      <c r="G4" s="1124"/>
      <c r="H4" s="1124"/>
      <c r="I4" s="1124"/>
      <c r="J4" s="1124"/>
      <c r="K4" s="1122"/>
      <c r="L4" s="1122"/>
      <c r="M4" s="1122"/>
      <c r="N4" s="1124" t="s">
        <v>724</v>
      </c>
      <c r="O4" s="1124"/>
      <c r="P4" s="1124"/>
      <c r="Q4" s="1124"/>
      <c r="R4" s="1124"/>
      <c r="S4" s="1124"/>
    </row>
    <row r="5" spans="1:19">
      <c r="A5" s="1060"/>
      <c r="B5" s="381" t="s">
        <v>586</v>
      </c>
      <c r="C5" s="381" t="s">
        <v>587</v>
      </c>
      <c r="D5" s="381" t="s">
        <v>725</v>
      </c>
      <c r="E5" s="1119" t="s">
        <v>586</v>
      </c>
      <c r="F5" s="1119"/>
      <c r="G5" s="1119" t="s">
        <v>587</v>
      </c>
      <c r="H5" s="1119"/>
      <c r="I5" s="1119" t="s">
        <v>725</v>
      </c>
      <c r="J5" s="1119"/>
      <c r="K5" s="381" t="s">
        <v>586</v>
      </c>
      <c r="L5" s="381" t="s">
        <v>587</v>
      </c>
      <c r="M5" s="381" t="s">
        <v>725</v>
      </c>
      <c r="N5" s="1119" t="s">
        <v>586</v>
      </c>
      <c r="O5" s="1119"/>
      <c r="P5" s="1119" t="s">
        <v>587</v>
      </c>
      <c r="Q5" s="1119"/>
      <c r="R5" s="1119" t="s">
        <v>725</v>
      </c>
      <c r="S5" s="1119"/>
    </row>
    <row r="6" spans="1:19" ht="13.9" customHeight="1">
      <c r="A6" s="382"/>
      <c r="B6" s="1125" t="s">
        <v>24</v>
      </c>
      <c r="C6" s="1125"/>
      <c r="D6" s="1125"/>
      <c r="E6" s="1125"/>
      <c r="F6" s="223" t="s">
        <v>562</v>
      </c>
      <c r="G6" s="223" t="s">
        <v>24</v>
      </c>
      <c r="H6" s="223" t="s">
        <v>562</v>
      </c>
      <c r="I6" s="223" t="s">
        <v>24</v>
      </c>
      <c r="J6" s="223" t="s">
        <v>562</v>
      </c>
      <c r="K6" s="1125" t="s">
        <v>24</v>
      </c>
      <c r="L6" s="1125"/>
      <c r="M6" s="1125"/>
      <c r="N6" s="1125"/>
      <c r="O6" s="223" t="s">
        <v>562</v>
      </c>
      <c r="P6" s="223" t="s">
        <v>24</v>
      </c>
      <c r="Q6" s="223" t="s">
        <v>562</v>
      </c>
      <c r="R6" s="223" t="s">
        <v>24</v>
      </c>
      <c r="S6" s="223" t="s">
        <v>562</v>
      </c>
    </row>
    <row r="7" spans="1:19">
      <c r="A7" s="383" t="s">
        <v>589</v>
      </c>
      <c r="B7" s="384">
        <v>1446</v>
      </c>
      <c r="C7" s="384">
        <v>1567</v>
      </c>
      <c r="D7" s="384">
        <v>3013</v>
      </c>
      <c r="E7" s="385">
        <v>122</v>
      </c>
      <c r="F7" s="392">
        <f t="shared" ref="F7:F13" si="0">E7/B7*100</f>
        <v>8.4370677731673585</v>
      </c>
      <c r="G7" s="385">
        <v>81</v>
      </c>
      <c r="H7" s="392">
        <f t="shared" ref="H7:H13" si="1">G7/C7*100</f>
        <v>5.1691129546904913</v>
      </c>
      <c r="I7" s="385">
        <f t="shared" ref="I7:I13" si="2">E7+G7</f>
        <v>203</v>
      </c>
      <c r="J7" s="392">
        <f t="shared" ref="J7:J13" si="3">I7/D7*100</f>
        <v>6.7374709591768998</v>
      </c>
      <c r="K7" s="384">
        <v>116922</v>
      </c>
      <c r="L7" s="384">
        <v>120825</v>
      </c>
      <c r="M7" s="384">
        <v>237747</v>
      </c>
      <c r="N7" s="384">
        <v>6185</v>
      </c>
      <c r="O7" s="392">
        <v>5.2898513538940488</v>
      </c>
      <c r="P7" s="384">
        <v>4050</v>
      </c>
      <c r="Q7" s="392">
        <v>3.3519553072625698</v>
      </c>
      <c r="R7" s="384">
        <v>10235</v>
      </c>
      <c r="S7" s="392">
        <v>4.3049964878631481</v>
      </c>
    </row>
    <row r="8" spans="1:19">
      <c r="A8" s="383" t="s">
        <v>590</v>
      </c>
      <c r="B8" s="386">
        <v>1524</v>
      </c>
      <c r="C8" s="386">
        <v>1580</v>
      </c>
      <c r="D8" s="386">
        <v>3104</v>
      </c>
      <c r="E8" s="385">
        <v>123</v>
      </c>
      <c r="F8" s="392">
        <f t="shared" si="0"/>
        <v>8.0708661417322833</v>
      </c>
      <c r="G8" s="385">
        <v>69</v>
      </c>
      <c r="H8" s="392">
        <f t="shared" si="1"/>
        <v>4.367088607594936</v>
      </c>
      <c r="I8" s="385">
        <f t="shared" si="2"/>
        <v>192</v>
      </c>
      <c r="J8" s="392">
        <f t="shared" si="3"/>
        <v>6.1855670103092786</v>
      </c>
      <c r="K8" s="386">
        <v>120003</v>
      </c>
      <c r="L8" s="386">
        <v>123098</v>
      </c>
      <c r="M8" s="386">
        <v>243101</v>
      </c>
      <c r="N8" s="386">
        <v>6083</v>
      </c>
      <c r="O8" s="392">
        <v>5.0690399406681497</v>
      </c>
      <c r="P8" s="386">
        <v>4115</v>
      </c>
      <c r="Q8" s="392">
        <v>3.3428650343628652</v>
      </c>
      <c r="R8" s="386">
        <v>10198</v>
      </c>
      <c r="S8" s="392">
        <v>4.1949642329731267</v>
      </c>
    </row>
    <row r="9" spans="1:19">
      <c r="A9" s="383" t="s">
        <v>591</v>
      </c>
      <c r="B9" s="384">
        <v>1558</v>
      </c>
      <c r="C9" s="384">
        <v>1607</v>
      </c>
      <c r="D9" s="384">
        <v>3165</v>
      </c>
      <c r="E9" s="385">
        <v>119</v>
      </c>
      <c r="F9" s="392">
        <f t="shared" si="0"/>
        <v>7.6379974326059044</v>
      </c>
      <c r="G9" s="385">
        <v>93</v>
      </c>
      <c r="H9" s="392">
        <f t="shared" si="1"/>
        <v>5.7871810827629124</v>
      </c>
      <c r="I9" s="385">
        <f t="shared" si="2"/>
        <v>212</v>
      </c>
      <c r="J9" s="392">
        <f t="shared" si="3"/>
        <v>6.6982622432859396</v>
      </c>
      <c r="K9" s="384">
        <v>122548</v>
      </c>
      <c r="L9" s="384">
        <v>124740</v>
      </c>
      <c r="M9" s="384">
        <v>247288</v>
      </c>
      <c r="N9" s="384">
        <v>6284</v>
      </c>
      <c r="O9" s="392">
        <v>5.127786663185038</v>
      </c>
      <c r="P9" s="384">
        <v>4130</v>
      </c>
      <c r="Q9" s="392">
        <v>3.3108866442199778</v>
      </c>
      <c r="R9" s="384">
        <v>10414</v>
      </c>
      <c r="S9" s="392">
        <v>4.2112840089288603</v>
      </c>
    </row>
    <row r="10" spans="1:19">
      <c r="A10" s="383" t="s">
        <v>592</v>
      </c>
      <c r="B10" s="384">
        <v>1572</v>
      </c>
      <c r="C10" s="384">
        <v>1572</v>
      </c>
      <c r="D10" s="384">
        <v>3144</v>
      </c>
      <c r="E10" s="385">
        <v>119</v>
      </c>
      <c r="F10" s="392">
        <f t="shared" si="0"/>
        <v>7.5699745547073789</v>
      </c>
      <c r="G10" s="385">
        <v>99</v>
      </c>
      <c r="H10" s="392">
        <f t="shared" si="1"/>
        <v>6.2977099236641214</v>
      </c>
      <c r="I10" s="385">
        <f t="shared" si="2"/>
        <v>218</v>
      </c>
      <c r="J10" s="392">
        <f t="shared" si="3"/>
        <v>6.9338422391857506</v>
      </c>
      <c r="K10" s="384">
        <v>123125</v>
      </c>
      <c r="L10" s="384">
        <v>124345</v>
      </c>
      <c r="M10" s="384">
        <v>247470</v>
      </c>
      <c r="N10" s="384">
        <v>6265</v>
      </c>
      <c r="O10" s="392">
        <v>5.0883248730964468</v>
      </c>
      <c r="P10" s="384">
        <v>4183</v>
      </c>
      <c r="Q10" s="392">
        <v>3.364027504121597</v>
      </c>
      <c r="R10" s="384">
        <v>10448</v>
      </c>
      <c r="S10" s="392">
        <v>4.2219258900068697</v>
      </c>
    </row>
    <row r="11" spans="1:19">
      <c r="A11" s="383" t="s">
        <v>593</v>
      </c>
      <c r="B11" s="386">
        <v>1584</v>
      </c>
      <c r="C11" s="386">
        <v>1520</v>
      </c>
      <c r="D11" s="386">
        <v>3104</v>
      </c>
      <c r="E11" s="385">
        <v>89</v>
      </c>
      <c r="F11" s="392">
        <f t="shared" si="0"/>
        <v>5.6186868686868685</v>
      </c>
      <c r="G11" s="385">
        <v>60</v>
      </c>
      <c r="H11" s="392">
        <f t="shared" si="1"/>
        <v>3.9473684210526314</v>
      </c>
      <c r="I11" s="385">
        <f t="shared" si="2"/>
        <v>149</v>
      </c>
      <c r="J11" s="392">
        <f t="shared" si="3"/>
        <v>4.8002577319587632</v>
      </c>
      <c r="K11" s="386">
        <v>122164</v>
      </c>
      <c r="L11" s="386">
        <v>122586</v>
      </c>
      <c r="M11" s="386">
        <v>244750</v>
      </c>
      <c r="N11" s="386">
        <v>5782</v>
      </c>
      <c r="O11" s="392">
        <v>4.7329818931927576</v>
      </c>
      <c r="P11" s="386">
        <v>3774</v>
      </c>
      <c r="Q11" s="392">
        <v>3.0786549850717049</v>
      </c>
      <c r="R11" s="386">
        <v>9556</v>
      </c>
      <c r="S11" s="392">
        <v>3.9043922369765069</v>
      </c>
    </row>
    <row r="12" spans="1:19">
      <c r="A12" s="383" t="s">
        <v>594</v>
      </c>
      <c r="B12" s="384">
        <v>1639</v>
      </c>
      <c r="C12" s="384">
        <v>1521</v>
      </c>
      <c r="D12" s="384">
        <v>3160</v>
      </c>
      <c r="E12" s="385">
        <v>106</v>
      </c>
      <c r="F12" s="392">
        <f t="shared" si="0"/>
        <v>6.4673581452104942</v>
      </c>
      <c r="G12" s="385">
        <v>57</v>
      </c>
      <c r="H12" s="392">
        <f t="shared" si="1"/>
        <v>3.7475345167652856</v>
      </c>
      <c r="I12" s="385">
        <f t="shared" si="2"/>
        <v>163</v>
      </c>
      <c r="J12" s="392">
        <f t="shared" si="3"/>
        <v>5.1582278481012658</v>
      </c>
      <c r="K12" s="384">
        <v>122874</v>
      </c>
      <c r="L12" s="384">
        <v>121920</v>
      </c>
      <c r="M12" s="384">
        <v>244794</v>
      </c>
      <c r="N12" s="384">
        <v>5515</v>
      </c>
      <c r="O12" s="392">
        <v>4.4883376466949887</v>
      </c>
      <c r="P12" s="384">
        <v>3375</v>
      </c>
      <c r="Q12" s="392">
        <v>2.7682086614173227</v>
      </c>
      <c r="R12" s="384">
        <v>8890</v>
      </c>
      <c r="S12" s="392">
        <v>3.6316249581280586</v>
      </c>
    </row>
    <row r="13" spans="1:19">
      <c r="A13" s="383" t="s">
        <v>595</v>
      </c>
      <c r="B13" s="384">
        <v>1765</v>
      </c>
      <c r="C13" s="384">
        <v>1561</v>
      </c>
      <c r="D13" s="384">
        <v>3326</v>
      </c>
      <c r="E13" s="385">
        <v>118</v>
      </c>
      <c r="F13" s="392">
        <f t="shared" si="0"/>
        <v>6.6855524079320121</v>
      </c>
      <c r="G13" s="385">
        <v>67</v>
      </c>
      <c r="H13" s="392">
        <f t="shared" si="1"/>
        <v>4.2921204356181937</v>
      </c>
      <c r="I13" s="385">
        <f t="shared" si="2"/>
        <v>185</v>
      </c>
      <c r="J13" s="392">
        <f t="shared" si="3"/>
        <v>5.5622369212266989</v>
      </c>
      <c r="K13" s="384">
        <v>123112</v>
      </c>
      <c r="L13" s="384">
        <v>121722</v>
      </c>
      <c r="M13" s="384">
        <v>244834</v>
      </c>
      <c r="N13" s="384">
        <v>5438</v>
      </c>
      <c r="O13" s="392">
        <v>4.3670997895954127</v>
      </c>
      <c r="P13" s="384">
        <v>3321</v>
      </c>
      <c r="Q13" s="392">
        <v>2.7191445461542241</v>
      </c>
      <c r="R13" s="384">
        <v>8759</v>
      </c>
      <c r="S13" s="392">
        <v>3.5510995070057083</v>
      </c>
    </row>
    <row r="14" spans="1:19">
      <c r="A14" s="383" t="s">
        <v>596</v>
      </c>
      <c r="B14" s="386">
        <v>1776</v>
      </c>
      <c r="C14" s="386">
        <v>1553</v>
      </c>
      <c r="D14" s="386">
        <v>3329</v>
      </c>
      <c r="E14" s="385">
        <v>55</v>
      </c>
      <c r="F14" s="392">
        <f>E14/B14*100</f>
        <v>3.0968468468468466</v>
      </c>
      <c r="G14" s="385">
        <v>85</v>
      </c>
      <c r="H14" s="392">
        <f>G14/C14*100</f>
        <v>5.4732775273663874</v>
      </c>
      <c r="I14" s="385">
        <f>E14+G14</f>
        <v>140</v>
      </c>
      <c r="J14" s="392">
        <f>I14/D14*100</f>
        <v>4.2054671072394116</v>
      </c>
      <c r="K14" s="386">
        <v>124522</v>
      </c>
      <c r="L14" s="386">
        <v>122134</v>
      </c>
      <c r="M14" s="386">
        <v>246656</v>
      </c>
      <c r="N14" s="386">
        <v>4875</v>
      </c>
      <c r="O14" s="392">
        <v>3.9149708485247583</v>
      </c>
      <c r="P14" s="386">
        <v>3119</v>
      </c>
      <c r="Q14" s="392">
        <v>2.553752435849149</v>
      </c>
      <c r="R14" s="386">
        <v>7994</v>
      </c>
      <c r="S14" s="392">
        <v>3.2409509600415149</v>
      </c>
    </row>
    <row r="15" spans="1:19">
      <c r="A15" s="383" t="s">
        <v>597</v>
      </c>
      <c r="B15" s="384"/>
      <c r="C15" s="384"/>
      <c r="D15" s="384">
        <v>3279</v>
      </c>
      <c r="E15" s="385"/>
      <c r="F15" s="392"/>
      <c r="G15" s="385"/>
      <c r="H15" s="392"/>
      <c r="I15" s="385">
        <v>131</v>
      </c>
      <c r="J15" s="392"/>
      <c r="K15" s="384"/>
      <c r="L15" s="384"/>
      <c r="M15" s="384">
        <v>245352</v>
      </c>
      <c r="N15" s="384"/>
      <c r="O15" s="392"/>
      <c r="P15" s="384"/>
      <c r="Q15" s="392"/>
      <c r="R15" s="384">
        <v>7405</v>
      </c>
      <c r="S15" s="392"/>
    </row>
    <row r="16" spans="1:19">
      <c r="A16" s="383" t="s">
        <v>598</v>
      </c>
      <c r="B16" s="386"/>
      <c r="C16" s="386"/>
      <c r="D16" s="386">
        <v>3276</v>
      </c>
      <c r="E16" s="385"/>
      <c r="F16" s="392"/>
      <c r="G16" s="385"/>
      <c r="H16" s="392"/>
      <c r="I16" s="385">
        <v>126</v>
      </c>
      <c r="J16" s="392"/>
      <c r="K16" s="386"/>
      <c r="L16" s="386"/>
      <c r="M16" s="386">
        <v>245006</v>
      </c>
      <c r="N16" s="386"/>
      <c r="O16" s="392"/>
      <c r="P16" s="386"/>
      <c r="Q16" s="392"/>
      <c r="R16" s="386">
        <v>6671</v>
      </c>
      <c r="S16" s="392"/>
    </row>
    <row r="17" spans="1:19">
      <c r="A17" s="379" t="s">
        <v>726</v>
      </c>
      <c r="B17" s="360"/>
      <c r="C17" s="360"/>
      <c r="D17" s="360"/>
      <c r="E17" s="360"/>
      <c r="F17" s="361"/>
      <c r="G17" s="361"/>
      <c r="H17" s="361"/>
      <c r="I17" s="360"/>
      <c r="J17" s="361"/>
    </row>
    <row r="18" spans="1:19">
      <c r="A18" s="378" t="s">
        <v>512</v>
      </c>
      <c r="B18" s="388"/>
      <c r="C18" s="388"/>
      <c r="D18" s="388"/>
      <c r="E18" s="388"/>
      <c r="F18" s="378"/>
      <c r="G18" s="378"/>
      <c r="H18" s="378"/>
      <c r="I18" s="388"/>
      <c r="J18" s="378"/>
      <c r="K18" s="391"/>
      <c r="L18" s="391"/>
      <c r="M18" s="391"/>
      <c r="N18" s="391"/>
      <c r="O18" s="288"/>
      <c r="P18" s="391"/>
      <c r="Q18" s="288"/>
      <c r="R18" s="391"/>
      <c r="S18" s="288"/>
    </row>
  </sheetData>
  <mergeCells count="17">
    <mergeCell ref="B6:E6"/>
    <mergeCell ref="K6:N6"/>
    <mergeCell ref="E5:F5"/>
    <mergeCell ref="G5:H5"/>
    <mergeCell ref="I5:J5"/>
    <mergeCell ref="N5:O5"/>
    <mergeCell ref="P5:Q5"/>
    <mergeCell ref="R5:S5"/>
    <mergeCell ref="B2:J2"/>
    <mergeCell ref="K2:S2"/>
    <mergeCell ref="A3:A5"/>
    <mergeCell ref="B3:D4"/>
    <mergeCell ref="E3:J3"/>
    <mergeCell ref="K3:M4"/>
    <mergeCell ref="N3:S3"/>
    <mergeCell ref="E4:J4"/>
    <mergeCell ref="N4:S4"/>
  </mergeCells>
  <pageMargins left="0.7" right="0.7" top="0.78740157499999996" bottom="0.78740157499999996"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heetViews>
  <sheetFormatPr baseColWidth="10" defaultColWidth="10.25" defaultRowHeight="12.75"/>
  <cols>
    <col min="1" max="1" width="10.25" style="4"/>
    <col min="2" max="2" width="19.25" style="4" customWidth="1"/>
    <col min="3" max="6" width="11.125" style="4" bestFit="1" customWidth="1"/>
    <col min="7" max="7" width="10.375" style="4" bestFit="1" customWidth="1"/>
    <col min="8" max="257" width="10.25" style="4"/>
    <col min="258" max="258" width="19.25" style="4" customWidth="1"/>
    <col min="259" max="262" width="11.125" style="4" bestFit="1" customWidth="1"/>
    <col min="263" max="263" width="10.375" style="4" bestFit="1" customWidth="1"/>
    <col min="264" max="513" width="10.25" style="4"/>
    <col min="514" max="514" width="19.25" style="4" customWidth="1"/>
    <col min="515" max="518" width="11.125" style="4" bestFit="1" customWidth="1"/>
    <col min="519" max="519" width="10.375" style="4" bestFit="1" customWidth="1"/>
    <col min="520" max="769" width="10.25" style="4"/>
    <col min="770" max="770" width="19.25" style="4" customWidth="1"/>
    <col min="771" max="774" width="11.125" style="4" bestFit="1" customWidth="1"/>
    <col min="775" max="775" width="10.375" style="4" bestFit="1" customWidth="1"/>
    <col min="776" max="1025" width="10.25" style="4"/>
    <col min="1026" max="1026" width="19.25" style="4" customWidth="1"/>
    <col min="1027" max="1030" width="11.125" style="4" bestFit="1" customWidth="1"/>
    <col min="1031" max="1031" width="10.375" style="4" bestFit="1" customWidth="1"/>
    <col min="1032" max="1281" width="10.25" style="4"/>
    <col min="1282" max="1282" width="19.25" style="4" customWidth="1"/>
    <col min="1283" max="1286" width="11.125" style="4" bestFit="1" customWidth="1"/>
    <col min="1287" max="1287" width="10.375" style="4" bestFit="1" customWidth="1"/>
    <col min="1288" max="1537" width="10.25" style="4"/>
    <col min="1538" max="1538" width="19.25" style="4" customWidth="1"/>
    <col min="1539" max="1542" width="11.125" style="4" bestFit="1" customWidth="1"/>
    <col min="1543" max="1543" width="10.375" style="4" bestFit="1" customWidth="1"/>
    <col min="1544" max="1793" width="10.25" style="4"/>
    <col min="1794" max="1794" width="19.25" style="4" customWidth="1"/>
    <col min="1795" max="1798" width="11.125" style="4" bestFit="1" customWidth="1"/>
    <col min="1799" max="1799" width="10.375" style="4" bestFit="1" customWidth="1"/>
    <col min="1800" max="2049" width="10.25" style="4"/>
    <col min="2050" max="2050" width="19.25" style="4" customWidth="1"/>
    <col min="2051" max="2054" width="11.125" style="4" bestFit="1" customWidth="1"/>
    <col min="2055" max="2055" width="10.375" style="4" bestFit="1" customWidth="1"/>
    <col min="2056" max="2305" width="10.25" style="4"/>
    <col min="2306" max="2306" width="19.25" style="4" customWidth="1"/>
    <col min="2307" max="2310" width="11.125" style="4" bestFit="1" customWidth="1"/>
    <col min="2311" max="2311" width="10.375" style="4" bestFit="1" customWidth="1"/>
    <col min="2312" max="2561" width="10.25" style="4"/>
    <col min="2562" max="2562" width="19.25" style="4" customWidth="1"/>
    <col min="2563" max="2566" width="11.125" style="4" bestFit="1" customWidth="1"/>
    <col min="2567" max="2567" width="10.375" style="4" bestFit="1" customWidth="1"/>
    <col min="2568" max="2817" width="10.25" style="4"/>
    <col min="2818" max="2818" width="19.25" style="4" customWidth="1"/>
    <col min="2819" max="2822" width="11.125" style="4" bestFit="1" customWidth="1"/>
    <col min="2823" max="2823" width="10.375" style="4" bestFit="1" customWidth="1"/>
    <col min="2824" max="3073" width="10.25" style="4"/>
    <col min="3074" max="3074" width="19.25" style="4" customWidth="1"/>
    <col min="3075" max="3078" width="11.125" style="4" bestFit="1" customWidth="1"/>
    <col min="3079" max="3079" width="10.375" style="4" bestFit="1" customWidth="1"/>
    <col min="3080" max="3329" width="10.25" style="4"/>
    <col min="3330" max="3330" width="19.25" style="4" customWidth="1"/>
    <col min="3331" max="3334" width="11.125" style="4" bestFit="1" customWidth="1"/>
    <col min="3335" max="3335" width="10.375" style="4" bestFit="1" customWidth="1"/>
    <col min="3336" max="3585" width="10.25" style="4"/>
    <col min="3586" max="3586" width="19.25" style="4" customWidth="1"/>
    <col min="3587" max="3590" width="11.125" style="4" bestFit="1" customWidth="1"/>
    <col min="3591" max="3591" width="10.375" style="4" bestFit="1" customWidth="1"/>
    <col min="3592" max="3841" width="10.25" style="4"/>
    <col min="3842" max="3842" width="19.25" style="4" customWidth="1"/>
    <col min="3843" max="3846" width="11.125" style="4" bestFit="1" customWidth="1"/>
    <col min="3847" max="3847" width="10.375" style="4" bestFit="1" customWidth="1"/>
    <col min="3848" max="4097" width="10.25" style="4"/>
    <col min="4098" max="4098" width="19.25" style="4" customWidth="1"/>
    <col min="4099" max="4102" width="11.125" style="4" bestFit="1" customWidth="1"/>
    <col min="4103" max="4103" width="10.375" style="4" bestFit="1" customWidth="1"/>
    <col min="4104" max="4353" width="10.25" style="4"/>
    <col min="4354" max="4354" width="19.25" style="4" customWidth="1"/>
    <col min="4355" max="4358" width="11.125" style="4" bestFit="1" customWidth="1"/>
    <col min="4359" max="4359" width="10.375" style="4" bestFit="1" customWidth="1"/>
    <col min="4360" max="4609" width="10.25" style="4"/>
    <col min="4610" max="4610" width="19.25" style="4" customWidth="1"/>
    <col min="4611" max="4614" width="11.125" style="4" bestFit="1" customWidth="1"/>
    <col min="4615" max="4615" width="10.375" style="4" bestFit="1" customWidth="1"/>
    <col min="4616" max="4865" width="10.25" style="4"/>
    <col min="4866" max="4866" width="19.25" style="4" customWidth="1"/>
    <col min="4867" max="4870" width="11.125" style="4" bestFit="1" customWidth="1"/>
    <col min="4871" max="4871" width="10.375" style="4" bestFit="1" customWidth="1"/>
    <col min="4872" max="5121" width="10.25" style="4"/>
    <col min="5122" max="5122" width="19.25" style="4" customWidth="1"/>
    <col min="5123" max="5126" width="11.125" style="4" bestFit="1" customWidth="1"/>
    <col min="5127" max="5127" width="10.375" style="4" bestFit="1" customWidth="1"/>
    <col min="5128" max="5377" width="10.25" style="4"/>
    <col min="5378" max="5378" width="19.25" style="4" customWidth="1"/>
    <col min="5379" max="5382" width="11.125" style="4" bestFit="1" customWidth="1"/>
    <col min="5383" max="5383" width="10.375" style="4" bestFit="1" customWidth="1"/>
    <col min="5384" max="5633" width="10.25" style="4"/>
    <col min="5634" max="5634" width="19.25" style="4" customWidth="1"/>
    <col min="5635" max="5638" width="11.125" style="4" bestFit="1" customWidth="1"/>
    <col min="5639" max="5639" width="10.375" style="4" bestFit="1" customWidth="1"/>
    <col min="5640" max="5889" width="10.25" style="4"/>
    <col min="5890" max="5890" width="19.25" style="4" customWidth="1"/>
    <col min="5891" max="5894" width="11.125" style="4" bestFit="1" customWidth="1"/>
    <col min="5895" max="5895" width="10.375" style="4" bestFit="1" customWidth="1"/>
    <col min="5896" max="6145" width="10.25" style="4"/>
    <col min="6146" max="6146" width="19.25" style="4" customWidth="1"/>
    <col min="6147" max="6150" width="11.125" style="4" bestFit="1" customWidth="1"/>
    <col min="6151" max="6151" width="10.375" style="4" bestFit="1" customWidth="1"/>
    <col min="6152" max="6401" width="10.25" style="4"/>
    <col min="6402" max="6402" width="19.25" style="4" customWidth="1"/>
    <col min="6403" max="6406" width="11.125" style="4" bestFit="1" customWidth="1"/>
    <col min="6407" max="6407" width="10.375" style="4" bestFit="1" customWidth="1"/>
    <col min="6408" max="6657" width="10.25" style="4"/>
    <col min="6658" max="6658" width="19.25" style="4" customWidth="1"/>
    <col min="6659" max="6662" width="11.125" style="4" bestFit="1" customWidth="1"/>
    <col min="6663" max="6663" width="10.375" style="4" bestFit="1" customWidth="1"/>
    <col min="6664" max="6913" width="10.25" style="4"/>
    <col min="6914" max="6914" width="19.25" style="4" customWidth="1"/>
    <col min="6915" max="6918" width="11.125" style="4" bestFit="1" customWidth="1"/>
    <col min="6919" max="6919" width="10.375" style="4" bestFit="1" customWidth="1"/>
    <col min="6920" max="7169" width="10.25" style="4"/>
    <col min="7170" max="7170" width="19.25" style="4" customWidth="1"/>
    <col min="7171" max="7174" width="11.125" style="4" bestFit="1" customWidth="1"/>
    <col min="7175" max="7175" width="10.375" style="4" bestFit="1" customWidth="1"/>
    <col min="7176" max="7425" width="10.25" style="4"/>
    <col min="7426" max="7426" width="19.25" style="4" customWidth="1"/>
    <col min="7427" max="7430" width="11.125" style="4" bestFit="1" customWidth="1"/>
    <col min="7431" max="7431" width="10.375" style="4" bestFit="1" customWidth="1"/>
    <col min="7432" max="7681" width="10.25" style="4"/>
    <col min="7682" max="7682" width="19.25" style="4" customWidth="1"/>
    <col min="7683" max="7686" width="11.125" style="4" bestFit="1" customWidth="1"/>
    <col min="7687" max="7687" width="10.375" style="4" bestFit="1" customWidth="1"/>
    <col min="7688" max="7937" width="10.25" style="4"/>
    <col min="7938" max="7938" width="19.25" style="4" customWidth="1"/>
    <col min="7939" max="7942" width="11.125" style="4" bestFit="1" customWidth="1"/>
    <col min="7943" max="7943" width="10.375" style="4" bestFit="1" customWidth="1"/>
    <col min="7944" max="8193" width="10.25" style="4"/>
    <col min="8194" max="8194" width="19.25" style="4" customWidth="1"/>
    <col min="8195" max="8198" width="11.125" style="4" bestFit="1" customWidth="1"/>
    <col min="8199" max="8199" width="10.375" style="4" bestFit="1" customWidth="1"/>
    <col min="8200" max="8449" width="10.25" style="4"/>
    <col min="8450" max="8450" width="19.25" style="4" customWidth="1"/>
    <col min="8451" max="8454" width="11.125" style="4" bestFit="1" customWidth="1"/>
    <col min="8455" max="8455" width="10.375" style="4" bestFit="1" customWidth="1"/>
    <col min="8456" max="8705" width="10.25" style="4"/>
    <col min="8706" max="8706" width="19.25" style="4" customWidth="1"/>
    <col min="8707" max="8710" width="11.125" style="4" bestFit="1" customWidth="1"/>
    <col min="8711" max="8711" width="10.375" style="4" bestFit="1" customWidth="1"/>
    <col min="8712" max="8961" width="10.25" style="4"/>
    <col min="8962" max="8962" width="19.25" style="4" customWidth="1"/>
    <col min="8963" max="8966" width="11.125" style="4" bestFit="1" customWidth="1"/>
    <col min="8967" max="8967" width="10.375" style="4" bestFit="1" customWidth="1"/>
    <col min="8968" max="9217" width="10.25" style="4"/>
    <col min="9218" max="9218" width="19.25" style="4" customWidth="1"/>
    <col min="9219" max="9222" width="11.125" style="4" bestFit="1" customWidth="1"/>
    <col min="9223" max="9223" width="10.375" style="4" bestFit="1" customWidth="1"/>
    <col min="9224" max="9473" width="10.25" style="4"/>
    <col min="9474" max="9474" width="19.25" style="4" customWidth="1"/>
    <col min="9475" max="9478" width="11.125" style="4" bestFit="1" customWidth="1"/>
    <col min="9479" max="9479" width="10.375" style="4" bestFit="1" customWidth="1"/>
    <col min="9480" max="9729" width="10.25" style="4"/>
    <col min="9730" max="9730" width="19.25" style="4" customWidth="1"/>
    <col min="9731" max="9734" width="11.125" style="4" bestFit="1" customWidth="1"/>
    <col min="9735" max="9735" width="10.375" style="4" bestFit="1" customWidth="1"/>
    <col min="9736" max="9985" width="10.25" style="4"/>
    <col min="9986" max="9986" width="19.25" style="4" customWidth="1"/>
    <col min="9987" max="9990" width="11.125" style="4" bestFit="1" customWidth="1"/>
    <col min="9991" max="9991" width="10.375" style="4" bestFit="1" customWidth="1"/>
    <col min="9992" max="10241" width="10.25" style="4"/>
    <col min="10242" max="10242" width="19.25" style="4" customWidth="1"/>
    <col min="10243" max="10246" width="11.125" style="4" bestFit="1" customWidth="1"/>
    <col min="10247" max="10247" width="10.375" style="4" bestFit="1" customWidth="1"/>
    <col min="10248" max="10497" width="10.25" style="4"/>
    <col min="10498" max="10498" width="19.25" style="4" customWidth="1"/>
    <col min="10499" max="10502" width="11.125" style="4" bestFit="1" customWidth="1"/>
    <col min="10503" max="10503" width="10.375" style="4" bestFit="1" customWidth="1"/>
    <col min="10504" max="10753" width="10.25" style="4"/>
    <col min="10754" max="10754" width="19.25" style="4" customWidth="1"/>
    <col min="10755" max="10758" width="11.125" style="4" bestFit="1" customWidth="1"/>
    <col min="10759" max="10759" width="10.375" style="4" bestFit="1" customWidth="1"/>
    <col min="10760" max="11009" width="10.25" style="4"/>
    <col min="11010" max="11010" width="19.25" style="4" customWidth="1"/>
    <col min="11011" max="11014" width="11.125" style="4" bestFit="1" customWidth="1"/>
    <col min="11015" max="11015" width="10.375" style="4" bestFit="1" customWidth="1"/>
    <col min="11016" max="11265" width="10.25" style="4"/>
    <col min="11266" max="11266" width="19.25" style="4" customWidth="1"/>
    <col min="11267" max="11270" width="11.125" style="4" bestFit="1" customWidth="1"/>
    <col min="11271" max="11271" width="10.375" style="4" bestFit="1" customWidth="1"/>
    <col min="11272" max="11521" width="10.25" style="4"/>
    <col min="11522" max="11522" width="19.25" style="4" customWidth="1"/>
    <col min="11523" max="11526" width="11.125" style="4" bestFit="1" customWidth="1"/>
    <col min="11527" max="11527" width="10.375" style="4" bestFit="1" customWidth="1"/>
    <col min="11528" max="11777" width="10.25" style="4"/>
    <col min="11778" max="11778" width="19.25" style="4" customWidth="1"/>
    <col min="11779" max="11782" width="11.125" style="4" bestFit="1" customWidth="1"/>
    <col min="11783" max="11783" width="10.375" style="4" bestFit="1" customWidth="1"/>
    <col min="11784" max="12033" width="10.25" style="4"/>
    <col min="12034" max="12034" width="19.25" style="4" customWidth="1"/>
    <col min="12035" max="12038" width="11.125" style="4" bestFit="1" customWidth="1"/>
    <col min="12039" max="12039" width="10.375" style="4" bestFit="1" customWidth="1"/>
    <col min="12040" max="12289" width="10.25" style="4"/>
    <col min="12290" max="12290" width="19.25" style="4" customWidth="1"/>
    <col min="12291" max="12294" width="11.125" style="4" bestFit="1" customWidth="1"/>
    <col min="12295" max="12295" width="10.375" style="4" bestFit="1" customWidth="1"/>
    <col min="12296" max="12545" width="10.25" style="4"/>
    <col min="12546" max="12546" width="19.25" style="4" customWidth="1"/>
    <col min="12547" max="12550" width="11.125" style="4" bestFit="1" customWidth="1"/>
    <col min="12551" max="12551" width="10.375" style="4" bestFit="1" customWidth="1"/>
    <col min="12552" max="12801" width="10.25" style="4"/>
    <col min="12802" max="12802" width="19.25" style="4" customWidth="1"/>
    <col min="12803" max="12806" width="11.125" style="4" bestFit="1" customWidth="1"/>
    <col min="12807" max="12807" width="10.375" style="4" bestFit="1" customWidth="1"/>
    <col min="12808" max="13057" width="10.25" style="4"/>
    <col min="13058" max="13058" width="19.25" style="4" customWidth="1"/>
    <col min="13059" max="13062" width="11.125" style="4" bestFit="1" customWidth="1"/>
    <col min="13063" max="13063" width="10.375" style="4" bestFit="1" customWidth="1"/>
    <col min="13064" max="13313" width="10.25" style="4"/>
    <col min="13314" max="13314" width="19.25" style="4" customWidth="1"/>
    <col min="13315" max="13318" width="11.125" style="4" bestFit="1" customWidth="1"/>
    <col min="13319" max="13319" width="10.375" style="4" bestFit="1" customWidth="1"/>
    <col min="13320" max="13569" width="10.25" style="4"/>
    <col min="13570" max="13570" width="19.25" style="4" customWidth="1"/>
    <col min="13571" max="13574" width="11.125" style="4" bestFit="1" customWidth="1"/>
    <col min="13575" max="13575" width="10.375" style="4" bestFit="1" customWidth="1"/>
    <col min="13576" max="13825" width="10.25" style="4"/>
    <col min="13826" max="13826" width="19.25" style="4" customWidth="1"/>
    <col min="13827" max="13830" width="11.125" style="4" bestFit="1" customWidth="1"/>
    <col min="13831" max="13831" width="10.375" style="4" bestFit="1" customWidth="1"/>
    <col min="13832" max="14081" width="10.25" style="4"/>
    <col min="14082" max="14082" width="19.25" style="4" customWidth="1"/>
    <col min="14083" max="14086" width="11.125" style="4" bestFit="1" customWidth="1"/>
    <col min="14087" max="14087" width="10.375" style="4" bestFit="1" customWidth="1"/>
    <col min="14088" max="14337" width="10.25" style="4"/>
    <col min="14338" max="14338" width="19.25" style="4" customWidth="1"/>
    <col min="14339" max="14342" width="11.125" style="4" bestFit="1" customWidth="1"/>
    <col min="14343" max="14343" width="10.375" style="4" bestFit="1" customWidth="1"/>
    <col min="14344" max="14593" width="10.25" style="4"/>
    <col min="14594" max="14594" width="19.25" style="4" customWidth="1"/>
    <col min="14595" max="14598" width="11.125" style="4" bestFit="1" customWidth="1"/>
    <col min="14599" max="14599" width="10.375" style="4" bestFit="1" customWidth="1"/>
    <col min="14600" max="14849" width="10.25" style="4"/>
    <col min="14850" max="14850" width="19.25" style="4" customWidth="1"/>
    <col min="14851" max="14854" width="11.125" style="4" bestFit="1" customWidth="1"/>
    <col min="14855" max="14855" width="10.375" style="4" bestFit="1" customWidth="1"/>
    <col min="14856" max="15105" width="10.25" style="4"/>
    <col min="15106" max="15106" width="19.25" style="4" customWidth="1"/>
    <col min="15107" max="15110" width="11.125" style="4" bestFit="1" customWidth="1"/>
    <col min="15111" max="15111" width="10.375" style="4" bestFit="1" customWidth="1"/>
    <col min="15112" max="15361" width="10.25" style="4"/>
    <col min="15362" max="15362" width="19.25" style="4" customWidth="1"/>
    <col min="15363" max="15366" width="11.125" style="4" bestFit="1" customWidth="1"/>
    <col min="15367" max="15367" width="10.375" style="4" bestFit="1" customWidth="1"/>
    <col min="15368" max="15617" width="10.25" style="4"/>
    <col min="15618" max="15618" width="19.25" style="4" customWidth="1"/>
    <col min="15619" max="15622" width="11.125" style="4" bestFit="1" customWidth="1"/>
    <col min="15623" max="15623" width="10.375" style="4" bestFit="1" customWidth="1"/>
    <col min="15624" max="15873" width="10.25" style="4"/>
    <col min="15874" max="15874" width="19.25" style="4" customWidth="1"/>
    <col min="15875" max="15878" width="11.125" style="4" bestFit="1" customWidth="1"/>
    <col min="15879" max="15879" width="10.375" style="4" bestFit="1" customWidth="1"/>
    <col min="15880" max="16129" width="10.25" style="4"/>
    <col min="16130" max="16130" width="19.25" style="4" customWidth="1"/>
    <col min="16131" max="16134" width="11.125" style="4" bestFit="1" customWidth="1"/>
    <col min="16135" max="16135" width="10.375" style="4" bestFit="1" customWidth="1"/>
    <col min="16136" max="16384" width="10.25" style="4"/>
  </cols>
  <sheetData>
    <row r="1" spans="1:8" ht="27.6" customHeight="1">
      <c r="A1" s="947" t="s">
        <v>188</v>
      </c>
    </row>
    <row r="2" spans="1:8" ht="28.5" customHeight="1">
      <c r="A2" s="993" t="s">
        <v>189</v>
      </c>
      <c r="B2" s="993"/>
      <c r="C2" s="61" t="s">
        <v>190</v>
      </c>
      <c r="D2" s="62" t="s">
        <v>191</v>
      </c>
      <c r="E2" s="62" t="s">
        <v>191</v>
      </c>
      <c r="F2" s="62" t="s">
        <v>191</v>
      </c>
      <c r="G2" s="993" t="s">
        <v>192</v>
      </c>
      <c r="H2" s="993"/>
    </row>
    <row r="3" spans="1:8">
      <c r="A3" s="993"/>
      <c r="B3" s="993"/>
      <c r="C3" s="79">
        <v>40909</v>
      </c>
      <c r="D3" s="78">
        <v>2015</v>
      </c>
      <c r="E3" s="78">
        <v>2020</v>
      </c>
      <c r="F3" s="78">
        <v>2030</v>
      </c>
      <c r="G3" s="78" t="s">
        <v>193</v>
      </c>
      <c r="H3" s="78" t="s">
        <v>194</v>
      </c>
    </row>
    <row r="4" spans="1:8">
      <c r="A4" s="64">
        <v>111</v>
      </c>
      <c r="B4" s="65" t="s">
        <v>140</v>
      </c>
      <c r="C4" s="92">
        <v>3963</v>
      </c>
      <c r="D4" s="92">
        <v>4084</v>
      </c>
      <c r="E4" s="92">
        <v>4144</v>
      </c>
      <c r="F4" s="92">
        <v>4161</v>
      </c>
      <c r="G4" s="92">
        <v>198</v>
      </c>
      <c r="H4" s="77">
        <v>5</v>
      </c>
    </row>
    <row r="5" spans="1:8">
      <c r="A5" s="64">
        <v>112</v>
      </c>
      <c r="B5" s="65" t="s">
        <v>145</v>
      </c>
      <c r="C5" s="92">
        <v>3637</v>
      </c>
      <c r="D5" s="92">
        <v>3786</v>
      </c>
      <c r="E5" s="92">
        <v>3846</v>
      </c>
      <c r="F5" s="92">
        <v>3848</v>
      </c>
      <c r="G5" s="92">
        <v>211</v>
      </c>
      <c r="H5" s="77">
        <v>5.8</v>
      </c>
    </row>
    <row r="6" spans="1:8">
      <c r="A6" s="64">
        <v>120</v>
      </c>
      <c r="B6" s="65" t="s">
        <v>146</v>
      </c>
      <c r="C6" s="92">
        <v>4648</v>
      </c>
      <c r="D6" s="92">
        <v>4715</v>
      </c>
      <c r="E6" s="92">
        <v>4715</v>
      </c>
      <c r="F6" s="92">
        <v>4710</v>
      </c>
      <c r="G6" s="92">
        <v>62</v>
      </c>
      <c r="H6" s="77">
        <v>1.3</v>
      </c>
    </row>
    <row r="7" spans="1:8">
      <c r="A7" s="64">
        <v>211</v>
      </c>
      <c r="B7" s="65" t="s">
        <v>147</v>
      </c>
      <c r="C7" s="92">
        <v>5716</v>
      </c>
      <c r="D7" s="92">
        <v>5879</v>
      </c>
      <c r="E7" s="92">
        <v>5936</v>
      </c>
      <c r="F7" s="92">
        <v>5731</v>
      </c>
      <c r="G7" s="92">
        <v>15</v>
      </c>
      <c r="H7" s="77">
        <v>0.3</v>
      </c>
    </row>
    <row r="8" spans="1:8">
      <c r="A8" s="64">
        <v>212</v>
      </c>
      <c r="B8" s="65" t="s">
        <v>148</v>
      </c>
      <c r="C8" s="92">
        <v>5647</v>
      </c>
      <c r="D8" s="92">
        <v>5722</v>
      </c>
      <c r="E8" s="92">
        <v>5702</v>
      </c>
      <c r="F8" s="92">
        <v>5515</v>
      </c>
      <c r="G8" s="92">
        <v>-132</v>
      </c>
      <c r="H8" s="77">
        <v>-2.2999999999999998</v>
      </c>
    </row>
    <row r="9" spans="1:8">
      <c r="A9" s="64">
        <v>220</v>
      </c>
      <c r="B9" s="65" t="s">
        <v>149</v>
      </c>
      <c r="C9" s="92">
        <v>8595</v>
      </c>
      <c r="D9" s="92">
        <v>8923</v>
      </c>
      <c r="E9" s="92">
        <v>9557</v>
      </c>
      <c r="F9" s="92">
        <v>9573</v>
      </c>
      <c r="G9" s="92">
        <v>978</v>
      </c>
      <c r="H9" s="77">
        <v>11.4</v>
      </c>
    </row>
    <row r="10" spans="1:8">
      <c r="A10" s="64">
        <v>231</v>
      </c>
      <c r="B10" s="65" t="s">
        <v>150</v>
      </c>
      <c r="C10" s="92">
        <v>6244</v>
      </c>
      <c r="D10" s="92">
        <v>6496</v>
      </c>
      <c r="E10" s="92">
        <v>7131</v>
      </c>
      <c r="F10" s="92">
        <v>6972</v>
      </c>
      <c r="G10" s="92">
        <v>728</v>
      </c>
      <c r="H10" s="77">
        <v>11.7</v>
      </c>
    </row>
    <row r="11" spans="1:8">
      <c r="A11" s="64">
        <v>232</v>
      </c>
      <c r="B11" s="65" t="s">
        <v>151</v>
      </c>
      <c r="C11" s="92">
        <v>802</v>
      </c>
      <c r="D11" s="92">
        <v>835</v>
      </c>
      <c r="E11" s="92">
        <v>841</v>
      </c>
      <c r="F11" s="92">
        <v>833</v>
      </c>
      <c r="G11" s="92">
        <v>31</v>
      </c>
      <c r="H11" s="77">
        <v>3.9</v>
      </c>
    </row>
    <row r="12" spans="1:8">
      <c r="A12" s="64">
        <v>240</v>
      </c>
      <c r="B12" s="65" t="s">
        <v>152</v>
      </c>
      <c r="C12" s="92">
        <v>5158</v>
      </c>
      <c r="D12" s="92">
        <v>5042</v>
      </c>
      <c r="E12" s="92">
        <v>5159</v>
      </c>
      <c r="F12" s="92">
        <v>5211</v>
      </c>
      <c r="G12" s="92">
        <v>53</v>
      </c>
      <c r="H12" s="77">
        <v>1</v>
      </c>
    </row>
    <row r="13" spans="1:8">
      <c r="A13" s="64">
        <v>310</v>
      </c>
      <c r="B13" s="65" t="s">
        <v>153</v>
      </c>
      <c r="C13" s="92">
        <v>5631</v>
      </c>
      <c r="D13" s="92">
        <v>5608</v>
      </c>
      <c r="E13" s="92">
        <v>5650</v>
      </c>
      <c r="F13" s="92">
        <v>5547</v>
      </c>
      <c r="G13" s="92">
        <v>-84</v>
      </c>
      <c r="H13" s="77">
        <v>-1.5</v>
      </c>
    </row>
    <row r="14" spans="1:8">
      <c r="A14" s="64">
        <v>320</v>
      </c>
      <c r="B14" s="65" t="s">
        <v>154</v>
      </c>
      <c r="C14" s="92">
        <v>7737</v>
      </c>
      <c r="D14" s="92">
        <v>7792</v>
      </c>
      <c r="E14" s="92">
        <v>7840</v>
      </c>
      <c r="F14" s="92">
        <v>7732</v>
      </c>
      <c r="G14" s="92">
        <v>-5</v>
      </c>
      <c r="H14" s="77">
        <v>-0.1</v>
      </c>
    </row>
    <row r="15" spans="1:8">
      <c r="A15" s="64">
        <v>330</v>
      </c>
      <c r="B15" s="65" t="s">
        <v>155</v>
      </c>
      <c r="C15" s="92">
        <v>2602</v>
      </c>
      <c r="D15" s="92">
        <v>2673</v>
      </c>
      <c r="E15" s="92">
        <v>2855</v>
      </c>
      <c r="F15" s="92">
        <v>3406</v>
      </c>
      <c r="G15" s="92">
        <v>804</v>
      </c>
      <c r="H15" s="77">
        <v>30.9</v>
      </c>
    </row>
    <row r="16" spans="1:8">
      <c r="A16" s="64">
        <v>340</v>
      </c>
      <c r="B16" s="65" t="s">
        <v>156</v>
      </c>
      <c r="C16" s="92">
        <v>2698</v>
      </c>
      <c r="D16" s="92">
        <v>2652</v>
      </c>
      <c r="E16" s="92">
        <v>3058</v>
      </c>
      <c r="F16" s="92">
        <v>3023</v>
      </c>
      <c r="G16" s="92">
        <v>325</v>
      </c>
      <c r="H16" s="77">
        <v>12</v>
      </c>
    </row>
    <row r="17" spans="1:8">
      <c r="A17" s="64">
        <v>410</v>
      </c>
      <c r="B17" s="65" t="s">
        <v>157</v>
      </c>
      <c r="C17" s="92">
        <v>6763</v>
      </c>
      <c r="D17" s="92">
        <v>7003</v>
      </c>
      <c r="E17" s="92">
        <v>7177</v>
      </c>
      <c r="F17" s="92">
        <v>7033</v>
      </c>
      <c r="G17" s="92">
        <v>270</v>
      </c>
      <c r="H17" s="77">
        <v>4</v>
      </c>
    </row>
    <row r="18" spans="1:8">
      <c r="A18" s="64">
        <v>421</v>
      </c>
      <c r="B18" s="65" t="s">
        <v>158</v>
      </c>
      <c r="C18" s="92">
        <v>6852</v>
      </c>
      <c r="D18" s="92">
        <v>6919</v>
      </c>
      <c r="E18" s="92">
        <v>7118</v>
      </c>
      <c r="F18" s="92">
        <v>7181</v>
      </c>
      <c r="G18" s="92">
        <v>329</v>
      </c>
      <c r="H18" s="77">
        <v>4.8</v>
      </c>
    </row>
    <row r="19" spans="1:8">
      <c r="A19" s="64">
        <v>422</v>
      </c>
      <c r="B19" s="65" t="s">
        <v>159</v>
      </c>
      <c r="C19" s="92">
        <v>4578</v>
      </c>
      <c r="D19" s="92">
        <v>4675</v>
      </c>
      <c r="E19" s="92">
        <v>4788</v>
      </c>
      <c r="F19" s="92">
        <v>4818</v>
      </c>
      <c r="G19" s="92">
        <v>240</v>
      </c>
      <c r="H19" s="77">
        <v>5.2</v>
      </c>
    </row>
    <row r="20" spans="1:8">
      <c r="A20" s="64">
        <v>423</v>
      </c>
      <c r="B20" s="65" t="s">
        <v>160</v>
      </c>
      <c r="C20" s="92">
        <v>5122</v>
      </c>
      <c r="D20" s="92">
        <v>5404</v>
      </c>
      <c r="E20" s="92">
        <v>5510</v>
      </c>
      <c r="F20" s="92">
        <v>5537</v>
      </c>
      <c r="G20" s="92">
        <v>415</v>
      </c>
      <c r="H20" s="77">
        <v>8.1</v>
      </c>
    </row>
    <row r="21" spans="1:8">
      <c r="A21" s="64">
        <v>424</v>
      </c>
      <c r="B21" s="65" t="s">
        <v>161</v>
      </c>
      <c r="C21" s="92">
        <v>7452</v>
      </c>
      <c r="D21" s="92">
        <v>7687</v>
      </c>
      <c r="E21" s="92">
        <v>8325</v>
      </c>
      <c r="F21" s="92">
        <v>8437</v>
      </c>
      <c r="G21" s="92">
        <v>985</v>
      </c>
      <c r="H21" s="77">
        <v>13.2</v>
      </c>
    </row>
    <row r="22" spans="1:8">
      <c r="A22" s="64">
        <v>430</v>
      </c>
      <c r="B22" s="65" t="s">
        <v>162</v>
      </c>
      <c r="C22" s="92">
        <v>1755</v>
      </c>
      <c r="D22" s="92">
        <v>1927</v>
      </c>
      <c r="E22" s="92">
        <v>2003</v>
      </c>
      <c r="F22" s="92">
        <v>2006</v>
      </c>
      <c r="G22" s="92">
        <v>251</v>
      </c>
      <c r="H22" s="77">
        <v>14.3</v>
      </c>
    </row>
    <row r="23" spans="1:8">
      <c r="A23" s="64">
        <v>511</v>
      </c>
      <c r="B23" s="65" t="s">
        <v>195</v>
      </c>
      <c r="C23" s="92">
        <v>2621</v>
      </c>
      <c r="D23" s="92">
        <v>2527</v>
      </c>
      <c r="E23" s="92">
        <v>2433</v>
      </c>
      <c r="F23" s="92">
        <v>2483</v>
      </c>
      <c r="G23" s="92">
        <v>-138</v>
      </c>
      <c r="H23" s="77">
        <v>-5.3</v>
      </c>
    </row>
    <row r="24" spans="1:8">
      <c r="A24" s="64">
        <v>512</v>
      </c>
      <c r="B24" s="65" t="s">
        <v>164</v>
      </c>
      <c r="C24" s="92">
        <v>6697</v>
      </c>
      <c r="D24" s="92">
        <v>6886</v>
      </c>
      <c r="E24" s="92">
        <v>7001</v>
      </c>
      <c r="F24" s="92">
        <v>7019</v>
      </c>
      <c r="G24" s="92">
        <v>322</v>
      </c>
      <c r="H24" s="77">
        <v>4.8</v>
      </c>
    </row>
    <row r="25" spans="1:8">
      <c r="A25" s="64">
        <v>513</v>
      </c>
      <c r="B25" s="65" t="s">
        <v>165</v>
      </c>
      <c r="C25" s="92">
        <v>9118</v>
      </c>
      <c r="D25" s="92">
        <v>9420</v>
      </c>
      <c r="E25" s="92">
        <v>9524</v>
      </c>
      <c r="F25" s="92">
        <v>9563</v>
      </c>
      <c r="G25" s="92">
        <v>445</v>
      </c>
      <c r="H25" s="77">
        <v>4.9000000000000004</v>
      </c>
    </row>
    <row r="26" spans="1:8">
      <c r="A26" s="64">
        <v>521</v>
      </c>
      <c r="B26" s="65" t="s">
        <v>166</v>
      </c>
      <c r="C26" s="92">
        <v>3976</v>
      </c>
      <c r="D26" s="92">
        <v>3928</v>
      </c>
      <c r="E26" s="92">
        <v>3931</v>
      </c>
      <c r="F26" s="92">
        <v>3777</v>
      </c>
      <c r="G26" s="92">
        <v>-199</v>
      </c>
      <c r="H26" s="77">
        <v>-5</v>
      </c>
    </row>
    <row r="27" spans="1:8">
      <c r="A27" s="64">
        <v>522</v>
      </c>
      <c r="B27" s="65" t="s">
        <v>167</v>
      </c>
      <c r="C27" s="92">
        <v>3652</v>
      </c>
      <c r="D27" s="92">
        <v>4876</v>
      </c>
      <c r="E27" s="92">
        <v>5020</v>
      </c>
      <c r="F27" s="92">
        <v>5026</v>
      </c>
      <c r="G27" s="92">
        <v>1374</v>
      </c>
      <c r="H27" s="77">
        <v>37.6</v>
      </c>
    </row>
    <row r="28" spans="1:8">
      <c r="A28" s="64">
        <v>531</v>
      </c>
      <c r="B28" s="65" t="s">
        <v>196</v>
      </c>
      <c r="C28" s="92">
        <v>8667</v>
      </c>
      <c r="D28" s="92">
        <v>9128</v>
      </c>
      <c r="E28" s="92">
        <v>9385</v>
      </c>
      <c r="F28" s="92">
        <v>9476</v>
      </c>
      <c r="G28" s="92">
        <v>809</v>
      </c>
      <c r="H28" s="77">
        <v>9.3000000000000007</v>
      </c>
    </row>
    <row r="29" spans="1:8">
      <c r="A29" s="64">
        <v>532</v>
      </c>
      <c r="B29" s="65" t="s">
        <v>169</v>
      </c>
      <c r="C29" s="92">
        <v>5251</v>
      </c>
      <c r="D29" s="92">
        <v>5274</v>
      </c>
      <c r="E29" s="92">
        <v>5372</v>
      </c>
      <c r="F29" s="92">
        <v>5432</v>
      </c>
      <c r="G29" s="92">
        <v>181</v>
      </c>
      <c r="H29" s="77">
        <v>3.4</v>
      </c>
    </row>
    <row r="30" spans="1:8">
      <c r="A30" s="64">
        <v>540</v>
      </c>
      <c r="B30" s="65" t="s">
        <v>170</v>
      </c>
      <c r="C30" s="92">
        <v>7053</v>
      </c>
      <c r="D30" s="92">
        <v>7073</v>
      </c>
      <c r="E30" s="92">
        <v>7271</v>
      </c>
      <c r="F30" s="92">
        <v>7259</v>
      </c>
      <c r="G30" s="92">
        <v>206</v>
      </c>
      <c r="H30" s="77">
        <v>2.9</v>
      </c>
    </row>
    <row r="31" spans="1:8">
      <c r="A31" s="64">
        <v>550</v>
      </c>
      <c r="B31" s="65" t="s">
        <v>171</v>
      </c>
      <c r="C31" s="92">
        <v>2421</v>
      </c>
      <c r="D31" s="92">
        <v>2738</v>
      </c>
      <c r="E31" s="92">
        <v>2968</v>
      </c>
      <c r="F31" s="92">
        <v>3005</v>
      </c>
      <c r="G31" s="92">
        <v>584</v>
      </c>
      <c r="H31" s="77">
        <v>24.1</v>
      </c>
    </row>
    <row r="32" spans="1:8">
      <c r="A32" s="64">
        <v>560</v>
      </c>
      <c r="B32" s="65" t="s">
        <v>172</v>
      </c>
      <c r="C32" s="92">
        <v>2280</v>
      </c>
      <c r="D32" s="92">
        <v>2273</v>
      </c>
      <c r="E32" s="92">
        <v>2485</v>
      </c>
      <c r="F32" s="92">
        <v>2786</v>
      </c>
      <c r="G32" s="92">
        <v>506</v>
      </c>
      <c r="H32" s="77">
        <v>22.2</v>
      </c>
    </row>
    <row r="33" spans="1:8">
      <c r="A33" s="64">
        <v>611</v>
      </c>
      <c r="B33" s="65" t="s">
        <v>173</v>
      </c>
      <c r="C33" s="92">
        <v>6370</v>
      </c>
      <c r="D33" s="92">
        <v>6851</v>
      </c>
      <c r="E33" s="92">
        <v>7956</v>
      </c>
      <c r="F33" s="92">
        <v>7862</v>
      </c>
      <c r="G33" s="92">
        <v>1492</v>
      </c>
      <c r="H33" s="77">
        <v>23.4</v>
      </c>
    </row>
    <row r="34" spans="1:8">
      <c r="A34" s="64">
        <v>612</v>
      </c>
      <c r="B34" s="65" t="s">
        <v>174</v>
      </c>
      <c r="C34" s="92">
        <v>7811</v>
      </c>
      <c r="D34" s="92">
        <v>8072</v>
      </c>
      <c r="E34" s="92">
        <v>8282</v>
      </c>
      <c r="F34" s="92">
        <v>8216</v>
      </c>
      <c r="G34" s="92">
        <v>405</v>
      </c>
      <c r="H34" s="77">
        <v>5.2</v>
      </c>
    </row>
    <row r="35" spans="1:8">
      <c r="A35" s="64">
        <v>613</v>
      </c>
      <c r="B35" s="65" t="s">
        <v>175</v>
      </c>
      <c r="C35" s="92">
        <v>746</v>
      </c>
      <c r="D35" s="92">
        <v>766</v>
      </c>
      <c r="E35" s="92">
        <v>782</v>
      </c>
      <c r="F35" s="92">
        <v>1298</v>
      </c>
      <c r="G35" s="92">
        <v>552</v>
      </c>
      <c r="H35" s="77">
        <v>74</v>
      </c>
    </row>
    <row r="36" spans="1:8">
      <c r="A36" s="64">
        <v>614</v>
      </c>
      <c r="B36" s="65" t="s">
        <v>176</v>
      </c>
      <c r="C36" s="92">
        <v>3803</v>
      </c>
      <c r="D36" s="92">
        <v>3806</v>
      </c>
      <c r="E36" s="92">
        <v>3900</v>
      </c>
      <c r="F36" s="92">
        <v>3723</v>
      </c>
      <c r="G36" s="92">
        <v>-80</v>
      </c>
      <c r="H36" s="77">
        <v>-2.1</v>
      </c>
    </row>
    <row r="37" spans="1:8">
      <c r="A37" s="64">
        <v>621</v>
      </c>
      <c r="B37" s="65" t="s">
        <v>177</v>
      </c>
      <c r="C37" s="92">
        <v>9262</v>
      </c>
      <c r="D37" s="92">
        <v>9606</v>
      </c>
      <c r="E37" s="92">
        <v>10056</v>
      </c>
      <c r="F37" s="92">
        <v>10071</v>
      </c>
      <c r="G37" s="92">
        <v>809</v>
      </c>
      <c r="H37" s="77">
        <v>8.6999999999999993</v>
      </c>
    </row>
    <row r="38" spans="1:8">
      <c r="A38" s="64">
        <v>622</v>
      </c>
      <c r="B38" s="65" t="s">
        <v>178</v>
      </c>
      <c r="C38" s="92">
        <v>2380</v>
      </c>
      <c r="D38" s="92">
        <v>2278</v>
      </c>
      <c r="E38" s="92">
        <v>2181</v>
      </c>
      <c r="F38" s="92">
        <v>2205</v>
      </c>
      <c r="G38" s="92">
        <v>-175</v>
      </c>
      <c r="H38" s="77">
        <v>-7.4</v>
      </c>
    </row>
    <row r="39" spans="1:8">
      <c r="A39" s="64">
        <v>630</v>
      </c>
      <c r="B39" s="65" t="s">
        <v>179</v>
      </c>
      <c r="C39" s="92">
        <v>4236</v>
      </c>
      <c r="D39" s="92">
        <v>4201</v>
      </c>
      <c r="E39" s="92">
        <v>4197</v>
      </c>
      <c r="F39" s="92">
        <v>4256</v>
      </c>
      <c r="G39" s="92">
        <v>20</v>
      </c>
      <c r="H39" s="77">
        <v>0.5</v>
      </c>
    </row>
    <row r="40" spans="1:8">
      <c r="A40" s="64">
        <v>640</v>
      </c>
      <c r="B40" s="65" t="s">
        <v>180</v>
      </c>
      <c r="C40" s="92">
        <v>3283</v>
      </c>
      <c r="D40" s="92">
        <v>3397</v>
      </c>
      <c r="E40" s="92">
        <v>3785</v>
      </c>
      <c r="F40" s="92">
        <v>4312</v>
      </c>
      <c r="G40" s="92">
        <v>1029</v>
      </c>
      <c r="H40" s="77">
        <v>31.3</v>
      </c>
    </row>
    <row r="41" spans="1:8">
      <c r="A41" s="64">
        <v>650</v>
      </c>
      <c r="B41" s="65" t="s">
        <v>181</v>
      </c>
      <c r="C41" s="92">
        <v>2779</v>
      </c>
      <c r="D41" s="92">
        <v>2954</v>
      </c>
      <c r="E41" s="92">
        <v>3167</v>
      </c>
      <c r="F41" s="92">
        <v>3270</v>
      </c>
      <c r="G41" s="92">
        <v>491</v>
      </c>
      <c r="H41" s="77">
        <v>17.7</v>
      </c>
    </row>
    <row r="42" spans="1:8">
      <c r="A42" s="64">
        <v>660</v>
      </c>
      <c r="B42" s="65" t="s">
        <v>182</v>
      </c>
      <c r="C42" s="92">
        <v>10592</v>
      </c>
      <c r="D42" s="92">
        <v>10848</v>
      </c>
      <c r="E42" s="92">
        <v>11183</v>
      </c>
      <c r="F42" s="92">
        <v>11170</v>
      </c>
      <c r="G42" s="92">
        <v>578</v>
      </c>
      <c r="H42" s="77">
        <v>5.5</v>
      </c>
    </row>
    <row r="43" spans="1:8">
      <c r="A43" s="64">
        <v>670</v>
      </c>
      <c r="B43" s="65" t="s">
        <v>183</v>
      </c>
      <c r="C43" s="92">
        <v>9588</v>
      </c>
      <c r="D43" s="92">
        <v>10140</v>
      </c>
      <c r="E43" s="92">
        <v>10416</v>
      </c>
      <c r="F43" s="92">
        <v>9932</v>
      </c>
      <c r="G43" s="92">
        <v>344</v>
      </c>
      <c r="H43" s="77">
        <v>3.6</v>
      </c>
    </row>
    <row r="44" spans="1:8">
      <c r="A44" s="64">
        <v>680</v>
      </c>
      <c r="B44" s="65" t="s">
        <v>184</v>
      </c>
      <c r="C44" s="92">
        <v>5381</v>
      </c>
      <c r="D44" s="92">
        <v>5612</v>
      </c>
      <c r="E44" s="92">
        <v>5743</v>
      </c>
      <c r="F44" s="92">
        <v>5790</v>
      </c>
      <c r="G44" s="92">
        <v>409</v>
      </c>
      <c r="H44" s="77">
        <v>7.6</v>
      </c>
    </row>
    <row r="45" spans="1:8" ht="14.25" customHeight="1">
      <c r="A45" s="994" t="s">
        <v>197</v>
      </c>
      <c r="B45" s="994"/>
      <c r="C45" s="92">
        <v>213567</v>
      </c>
      <c r="D45" s="92">
        <v>220476</v>
      </c>
      <c r="E45" s="92">
        <v>228393</v>
      </c>
      <c r="F45" s="92">
        <v>229205</v>
      </c>
      <c r="G45" s="92">
        <v>15638</v>
      </c>
      <c r="H45" s="77">
        <v>7.3</v>
      </c>
    </row>
    <row r="46" spans="1:8">
      <c r="A46" s="32" t="s">
        <v>186</v>
      </c>
    </row>
    <row r="47" spans="1:8">
      <c r="A47" s="32" t="s">
        <v>187</v>
      </c>
    </row>
  </sheetData>
  <customSheetViews>
    <customSheetView guid="{9CA68ABA-C7BA-4E64-96EE-1D97745C1F44}" topLeftCell="A16">
      <pageMargins left="0.78740157499999996" right="0.78740157499999996" top="0.984251969" bottom="0.984251969" header="0.4921259845" footer="0.4921259845"/>
      <headerFooter alignWithMargins="0"/>
    </customSheetView>
  </customSheetViews>
  <mergeCells count="3">
    <mergeCell ref="A2:B3"/>
    <mergeCell ref="G2:H2"/>
    <mergeCell ref="A45:B45"/>
  </mergeCells>
  <pageMargins left="0.78740157499999996" right="0.78740157499999996" top="0.984251969" bottom="0.984251969" header="0.4921259845" footer="0.492125984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sqref="A1:J1"/>
    </sheetView>
  </sheetViews>
  <sheetFormatPr baseColWidth="10" defaultColWidth="10.25" defaultRowHeight="12.75"/>
  <cols>
    <col min="1" max="1" width="7.75" style="183" customWidth="1"/>
    <col min="2" max="2" width="8.25" style="183" customWidth="1"/>
    <col min="3" max="3" width="5" style="183" bestFit="1" customWidth="1"/>
    <col min="4" max="4" width="4.25" style="183" bestFit="1" customWidth="1"/>
    <col min="5" max="5" width="8.25" style="183" customWidth="1"/>
    <col min="6" max="7" width="5.375" style="183" customWidth="1"/>
    <col min="8" max="8" width="7.25" style="183" bestFit="1" customWidth="1"/>
    <col min="9" max="9" width="5.375" style="183" customWidth="1"/>
    <col min="10" max="10" width="4.25" style="183" bestFit="1" customWidth="1"/>
    <col min="11" max="11" width="10.375" style="183" customWidth="1"/>
    <col min="12" max="12" width="7.25" style="183" bestFit="1" customWidth="1"/>
    <col min="13" max="13" width="5.375" style="183" customWidth="1"/>
    <col min="14" max="14" width="10.375" style="183" customWidth="1"/>
    <col min="15" max="15" width="7.25" style="183" bestFit="1" customWidth="1"/>
    <col min="16" max="16" width="5.375" style="183" customWidth="1"/>
    <col min="17" max="17" width="9.75" style="183" customWidth="1"/>
    <col min="18" max="18" width="7.25" style="183" bestFit="1" customWidth="1"/>
    <col min="19" max="19" width="5.375" style="183" customWidth="1"/>
    <col min="20" max="16384" width="10.25" style="183"/>
  </cols>
  <sheetData>
    <row r="1" spans="1:19" ht="27.6" customHeight="1" thickBot="1">
      <c r="A1" s="394" t="s">
        <v>637</v>
      </c>
      <c r="B1" s="394"/>
      <c r="C1" s="394"/>
      <c r="D1" s="394"/>
      <c r="E1" s="394"/>
      <c r="F1" s="394"/>
      <c r="G1" s="394"/>
      <c r="H1" s="394"/>
      <c r="I1" s="394"/>
      <c r="J1" s="394"/>
      <c r="K1" s="394"/>
      <c r="L1" s="394"/>
      <c r="M1" s="394"/>
      <c r="N1" s="394"/>
      <c r="O1" s="394"/>
      <c r="P1" s="394"/>
      <c r="Q1" s="394"/>
      <c r="R1" s="394"/>
      <c r="S1" s="394"/>
    </row>
    <row r="2" spans="1:19" ht="15.75" customHeight="1" thickTop="1">
      <c r="A2" s="372"/>
      <c r="B2" s="1128" t="s">
        <v>727</v>
      </c>
      <c r="C2" s="1128"/>
      <c r="D2" s="1128"/>
      <c r="E2" s="1128"/>
      <c r="F2" s="1128"/>
      <c r="G2" s="1128"/>
      <c r="H2" s="1128"/>
      <c r="I2" s="1128"/>
      <c r="J2" s="1129"/>
      <c r="K2" s="1128" t="s">
        <v>550</v>
      </c>
      <c r="L2" s="1128"/>
      <c r="M2" s="1128"/>
      <c r="N2" s="1128"/>
      <c r="O2" s="1128"/>
      <c r="P2" s="1128"/>
      <c r="Q2" s="1128"/>
      <c r="R2" s="1128"/>
      <c r="S2" s="1130"/>
    </row>
    <row r="3" spans="1:19" ht="15" customHeight="1">
      <c r="A3" s="1131" t="s">
        <v>579</v>
      </c>
      <c r="B3" s="1133" t="s">
        <v>728</v>
      </c>
      <c r="C3" s="1134"/>
      <c r="D3" s="1134"/>
      <c r="E3" s="1134" t="s">
        <v>729</v>
      </c>
      <c r="F3" s="1134"/>
      <c r="G3" s="1134"/>
      <c r="H3" s="1102" t="s">
        <v>730</v>
      </c>
      <c r="I3" s="1134"/>
      <c r="J3" s="1134"/>
      <c r="K3" s="1102" t="s">
        <v>728</v>
      </c>
      <c r="L3" s="1134"/>
      <c r="M3" s="1134"/>
      <c r="N3" s="1133" t="s">
        <v>729</v>
      </c>
      <c r="O3" s="1134"/>
      <c r="P3" s="1134"/>
      <c r="Q3" s="1102" t="s">
        <v>730</v>
      </c>
      <c r="R3" s="1134"/>
      <c r="S3" s="1135"/>
    </row>
    <row r="4" spans="1:19" ht="30" customHeight="1">
      <c r="A4" s="1132"/>
      <c r="B4" s="373" t="s">
        <v>725</v>
      </c>
      <c r="C4" s="1126" t="s">
        <v>731</v>
      </c>
      <c r="D4" s="1136"/>
      <c r="E4" s="374" t="s">
        <v>725</v>
      </c>
      <c r="F4" s="1126" t="s">
        <v>731</v>
      </c>
      <c r="G4" s="1136"/>
      <c r="H4" s="373" t="s">
        <v>725</v>
      </c>
      <c r="I4" s="1126" t="s">
        <v>731</v>
      </c>
      <c r="J4" s="1136"/>
      <c r="K4" s="373" t="s">
        <v>725</v>
      </c>
      <c r="L4" s="1126" t="s">
        <v>731</v>
      </c>
      <c r="M4" s="1136"/>
      <c r="N4" s="373" t="s">
        <v>725</v>
      </c>
      <c r="O4" s="1126" t="s">
        <v>731</v>
      </c>
      <c r="P4" s="1136"/>
      <c r="Q4" s="373" t="s">
        <v>725</v>
      </c>
      <c r="R4" s="1126" t="s">
        <v>731</v>
      </c>
      <c r="S4" s="1127"/>
    </row>
    <row r="5" spans="1:19">
      <c r="A5" s="1132"/>
      <c r="B5" s="1137" t="s">
        <v>24</v>
      </c>
      <c r="C5" s="1138"/>
      <c r="D5" s="218" t="s">
        <v>562</v>
      </c>
      <c r="E5" s="1125" t="s">
        <v>24</v>
      </c>
      <c r="F5" s="1138"/>
      <c r="G5" s="218" t="s">
        <v>562</v>
      </c>
      <c r="H5" s="1125" t="s">
        <v>24</v>
      </c>
      <c r="I5" s="1138"/>
      <c r="J5" s="218" t="s">
        <v>562</v>
      </c>
      <c r="K5" s="1125" t="s">
        <v>24</v>
      </c>
      <c r="L5" s="1138"/>
      <c r="M5" s="218" t="s">
        <v>562</v>
      </c>
      <c r="N5" s="1137" t="s">
        <v>24</v>
      </c>
      <c r="O5" s="1138"/>
      <c r="P5" s="218" t="s">
        <v>562</v>
      </c>
      <c r="Q5" s="1125" t="s">
        <v>24</v>
      </c>
      <c r="R5" s="1138"/>
      <c r="S5" s="358" t="s">
        <v>562</v>
      </c>
    </row>
    <row r="6" spans="1:19">
      <c r="A6" s="250" t="s">
        <v>589</v>
      </c>
      <c r="B6" s="375">
        <v>1072</v>
      </c>
      <c r="C6" s="375">
        <v>11</v>
      </c>
      <c r="D6" s="393">
        <v>1.0261194029850746</v>
      </c>
      <c r="E6" s="375">
        <v>881</v>
      </c>
      <c r="F6" s="375">
        <v>22</v>
      </c>
      <c r="G6" s="393">
        <v>2.4971623155505105</v>
      </c>
      <c r="H6" s="375">
        <v>1016</v>
      </c>
      <c r="I6" s="375">
        <v>32</v>
      </c>
      <c r="J6" s="393">
        <v>3.1496062992125982</v>
      </c>
      <c r="K6" s="375">
        <v>41512</v>
      </c>
      <c r="L6" s="375">
        <v>244</v>
      </c>
      <c r="M6" s="393">
        <v>0.58778184621314322</v>
      </c>
      <c r="N6" s="375">
        <v>38303</v>
      </c>
      <c r="O6" s="375">
        <v>581</v>
      </c>
      <c r="P6" s="393">
        <v>1.5168524658642926</v>
      </c>
      <c r="Q6" s="375">
        <v>39348</v>
      </c>
      <c r="R6" s="375">
        <v>980</v>
      </c>
      <c r="S6" s="393">
        <v>2.4905967266443021</v>
      </c>
    </row>
    <row r="7" spans="1:19">
      <c r="A7" s="250" t="s">
        <v>590</v>
      </c>
      <c r="B7" s="376">
        <v>1022</v>
      </c>
      <c r="C7" s="376">
        <v>10</v>
      </c>
      <c r="D7" s="393">
        <v>0.97847358121330719</v>
      </c>
      <c r="E7" s="376">
        <v>898</v>
      </c>
      <c r="F7" s="376">
        <v>9</v>
      </c>
      <c r="G7" s="393">
        <v>1.0022271714922049</v>
      </c>
      <c r="H7" s="376">
        <v>1107</v>
      </c>
      <c r="I7" s="376">
        <v>28</v>
      </c>
      <c r="J7" s="393">
        <v>2.5293586269196027</v>
      </c>
      <c r="K7" s="376">
        <v>40545</v>
      </c>
      <c r="L7" s="376">
        <v>220</v>
      </c>
      <c r="M7" s="393">
        <v>0.54260697989887785</v>
      </c>
      <c r="N7" s="376">
        <v>39654</v>
      </c>
      <c r="O7" s="376">
        <v>461</v>
      </c>
      <c r="P7" s="393">
        <v>1.162556110354567</v>
      </c>
      <c r="Q7" s="376">
        <v>40328</v>
      </c>
      <c r="R7" s="376">
        <v>994</v>
      </c>
      <c r="S7" s="393">
        <v>2.464788732394366</v>
      </c>
    </row>
    <row r="8" spans="1:19">
      <c r="A8" s="250" t="s">
        <v>591</v>
      </c>
      <c r="B8" s="375">
        <v>995</v>
      </c>
      <c r="C8" s="375">
        <v>4</v>
      </c>
      <c r="D8" s="393">
        <v>0.4020100502512563</v>
      </c>
      <c r="E8" s="375">
        <v>814</v>
      </c>
      <c r="F8" s="375">
        <v>12</v>
      </c>
      <c r="G8" s="393">
        <v>1.4742014742014742</v>
      </c>
      <c r="H8" s="375">
        <v>1153</v>
      </c>
      <c r="I8" s="375">
        <v>24</v>
      </c>
      <c r="J8" s="393">
        <v>2.0815264527320037</v>
      </c>
      <c r="K8" s="375">
        <v>40570</v>
      </c>
      <c r="L8" s="375">
        <v>168</v>
      </c>
      <c r="M8" s="393">
        <v>0.41409908799605616</v>
      </c>
      <c r="N8" s="375">
        <v>38659</v>
      </c>
      <c r="O8" s="375">
        <v>374</v>
      </c>
      <c r="P8" s="393">
        <v>0.96743319796166483</v>
      </c>
      <c r="Q8" s="375">
        <v>41725</v>
      </c>
      <c r="R8" s="375">
        <v>963</v>
      </c>
      <c r="S8" s="393">
        <v>2.3079688436189336</v>
      </c>
    </row>
    <row r="9" spans="1:19">
      <c r="A9" s="250" t="s">
        <v>592</v>
      </c>
      <c r="B9" s="376">
        <v>973</v>
      </c>
      <c r="C9" s="376">
        <v>6</v>
      </c>
      <c r="D9" s="393">
        <v>0.61664953751284679</v>
      </c>
      <c r="E9" s="376">
        <v>775</v>
      </c>
      <c r="F9" s="376">
        <v>18</v>
      </c>
      <c r="G9" s="393">
        <v>2.3225806451612905</v>
      </c>
      <c r="H9" s="376">
        <v>1043</v>
      </c>
      <c r="I9" s="376">
        <v>33</v>
      </c>
      <c r="J9" s="393">
        <v>3.1639501438159154</v>
      </c>
      <c r="K9" s="376">
        <v>40105</v>
      </c>
      <c r="L9" s="376">
        <v>164</v>
      </c>
      <c r="M9" s="393">
        <v>0.40892656775963099</v>
      </c>
      <c r="N9" s="376">
        <v>36786</v>
      </c>
      <c r="O9" s="376">
        <v>370</v>
      </c>
      <c r="P9" s="393">
        <v>1.0058174305442287</v>
      </c>
      <c r="Q9" s="376">
        <v>42412</v>
      </c>
      <c r="R9" s="376">
        <v>821</v>
      </c>
      <c r="S9" s="393">
        <v>1.9357728944638311</v>
      </c>
    </row>
    <row r="10" spans="1:19">
      <c r="A10" s="250" t="s">
        <v>593</v>
      </c>
      <c r="B10" s="375">
        <v>1004</v>
      </c>
      <c r="C10" s="375">
        <v>8</v>
      </c>
      <c r="D10" s="393">
        <v>0.79681274900398402</v>
      </c>
      <c r="E10" s="375">
        <v>1009</v>
      </c>
      <c r="F10" s="375">
        <v>12</v>
      </c>
      <c r="G10" s="393">
        <v>1.1892963330029733</v>
      </c>
      <c r="H10" s="375">
        <v>782</v>
      </c>
      <c r="I10" s="375">
        <v>15</v>
      </c>
      <c r="J10" s="393">
        <v>1.9181585677749362</v>
      </c>
      <c r="K10" s="375">
        <v>40558</v>
      </c>
      <c r="L10" s="375">
        <v>195</v>
      </c>
      <c r="M10" s="393">
        <v>0.4807929385078159</v>
      </c>
      <c r="N10" s="375">
        <v>40106</v>
      </c>
      <c r="O10" s="375">
        <v>603</v>
      </c>
      <c r="P10" s="393">
        <v>1.503515683438887</v>
      </c>
      <c r="Q10" s="375">
        <v>36908</v>
      </c>
      <c r="R10" s="375">
        <v>602</v>
      </c>
      <c r="S10" s="393">
        <v>1.6310826920992738</v>
      </c>
    </row>
    <row r="11" spans="1:19">
      <c r="A11" s="250" t="s">
        <v>594</v>
      </c>
      <c r="B11" s="376">
        <v>1013</v>
      </c>
      <c r="C11" s="376">
        <v>4</v>
      </c>
      <c r="D11" s="393">
        <v>0.3948667324777887</v>
      </c>
      <c r="E11" s="376">
        <v>1038</v>
      </c>
      <c r="F11" s="376">
        <v>12</v>
      </c>
      <c r="G11" s="393">
        <v>1.1560693641618496</v>
      </c>
      <c r="H11" s="376">
        <v>986</v>
      </c>
      <c r="I11" s="376">
        <v>33</v>
      </c>
      <c r="J11" s="393">
        <v>3.3468559837728193</v>
      </c>
      <c r="K11" s="376">
        <v>41463</v>
      </c>
      <c r="L11" s="376">
        <v>190</v>
      </c>
      <c r="M11" s="393">
        <v>0.45823987651641218</v>
      </c>
      <c r="N11" s="376">
        <v>40663</v>
      </c>
      <c r="O11" s="376">
        <v>637</v>
      </c>
      <c r="P11" s="393">
        <v>1.5665346875537958</v>
      </c>
      <c r="Q11" s="376">
        <v>38866</v>
      </c>
      <c r="R11" s="376">
        <v>972</v>
      </c>
      <c r="S11" s="393">
        <v>2.5009005300262439</v>
      </c>
    </row>
    <row r="12" spans="1:19">
      <c r="A12" s="250" t="s">
        <v>595</v>
      </c>
      <c r="B12" s="375">
        <v>1048</v>
      </c>
      <c r="C12" s="375">
        <v>12</v>
      </c>
      <c r="D12" s="393">
        <f>C12/B12*100</f>
        <v>1.1450381679389312</v>
      </c>
      <c r="E12" s="375">
        <v>1066</v>
      </c>
      <c r="F12" s="375">
        <v>16</v>
      </c>
      <c r="G12" s="393">
        <f>F12/E12*100</f>
        <v>1.5009380863039399</v>
      </c>
      <c r="H12" s="375">
        <v>1028</v>
      </c>
      <c r="I12" s="375">
        <v>29</v>
      </c>
      <c r="J12" s="393">
        <f>I12/H12*100</f>
        <v>2.8210116731517512</v>
      </c>
      <c r="K12" s="375">
        <v>44877</v>
      </c>
      <c r="L12" s="375">
        <v>180</v>
      </c>
      <c r="M12" s="393">
        <v>0.40109632996858074</v>
      </c>
      <c r="N12" s="375">
        <v>41790</v>
      </c>
      <c r="O12" s="375">
        <v>635</v>
      </c>
      <c r="P12" s="393">
        <v>1.5195022732711176</v>
      </c>
      <c r="Q12" s="375">
        <v>39893</v>
      </c>
      <c r="R12" s="375">
        <v>919</v>
      </c>
      <c r="S12" s="393">
        <v>2.3036622966435214</v>
      </c>
    </row>
    <row r="13" spans="1:19">
      <c r="A13" s="250" t="s">
        <v>596</v>
      </c>
      <c r="B13" s="376">
        <v>1050</v>
      </c>
      <c r="C13" s="376">
        <v>1</v>
      </c>
      <c r="D13" s="393">
        <f>C13/B13*100</f>
        <v>9.5238095238095233E-2</v>
      </c>
      <c r="E13" s="376">
        <v>1074</v>
      </c>
      <c r="F13" s="376">
        <v>10</v>
      </c>
      <c r="G13" s="393">
        <f>F13/E13*100</f>
        <v>0.93109869646182497</v>
      </c>
      <c r="H13" s="376">
        <v>1048</v>
      </c>
      <c r="I13" s="376">
        <v>11</v>
      </c>
      <c r="J13" s="393">
        <f>I13/H13*100</f>
        <v>1.0496183206106871</v>
      </c>
      <c r="K13" s="376">
        <v>43569</v>
      </c>
      <c r="L13" s="376">
        <v>139</v>
      </c>
      <c r="M13" s="393">
        <v>0.31903417567536552</v>
      </c>
      <c r="N13" s="376">
        <v>45035</v>
      </c>
      <c r="O13" s="376">
        <v>654</v>
      </c>
      <c r="P13" s="393">
        <v>1.4522038414566447</v>
      </c>
      <c r="Q13" s="376">
        <v>40935</v>
      </c>
      <c r="R13" s="376">
        <v>823</v>
      </c>
      <c r="S13" s="393">
        <v>2.0105044582875289</v>
      </c>
    </row>
    <row r="14" spans="1:19">
      <c r="A14" s="250" t="s">
        <v>597</v>
      </c>
      <c r="B14" s="375"/>
      <c r="C14" s="375">
        <v>1</v>
      </c>
      <c r="D14" s="393"/>
      <c r="E14" s="375"/>
      <c r="F14" s="375">
        <v>9</v>
      </c>
      <c r="G14" s="393"/>
      <c r="H14" s="375"/>
      <c r="I14" s="375">
        <v>11</v>
      </c>
      <c r="J14" s="393"/>
      <c r="K14" s="375"/>
      <c r="L14" s="375">
        <v>144</v>
      </c>
      <c r="M14" s="393"/>
      <c r="N14" s="375"/>
      <c r="O14" s="375">
        <v>634</v>
      </c>
      <c r="P14" s="393"/>
      <c r="Q14" s="375"/>
      <c r="R14" s="375">
        <v>981</v>
      </c>
      <c r="S14" s="393"/>
    </row>
    <row r="15" spans="1:19">
      <c r="A15" s="250" t="s">
        <v>598</v>
      </c>
      <c r="B15" s="376"/>
      <c r="C15" s="376">
        <v>1</v>
      </c>
      <c r="D15" s="393"/>
      <c r="E15" s="376"/>
      <c r="F15" s="376">
        <v>15</v>
      </c>
      <c r="G15" s="393"/>
      <c r="H15" s="376"/>
      <c r="I15" s="376">
        <v>20</v>
      </c>
      <c r="J15" s="393"/>
      <c r="K15" s="376"/>
      <c r="L15" s="376">
        <v>158</v>
      </c>
      <c r="M15" s="393"/>
      <c r="N15" s="376"/>
      <c r="O15" s="376">
        <v>546</v>
      </c>
      <c r="P15" s="393"/>
      <c r="Q15" s="376"/>
      <c r="R15" s="376">
        <v>906</v>
      </c>
      <c r="S15" s="393"/>
    </row>
    <row r="16" spans="1:19" ht="15" customHeight="1">
      <c r="A16" s="184"/>
      <c r="B16" s="1036" t="s">
        <v>732</v>
      </c>
      <c r="C16" s="1036"/>
      <c r="D16" s="1036"/>
      <c r="E16" s="1036" t="s">
        <v>733</v>
      </c>
      <c r="F16" s="1036"/>
      <c r="G16" s="1036"/>
      <c r="H16" s="1036" t="s">
        <v>734</v>
      </c>
      <c r="I16" s="1036"/>
      <c r="J16" s="1036"/>
      <c r="K16" s="1036" t="s">
        <v>732</v>
      </c>
      <c r="L16" s="1036"/>
      <c r="M16" s="1036"/>
      <c r="N16" s="1036" t="s">
        <v>733</v>
      </c>
      <c r="O16" s="1036"/>
      <c r="P16" s="1036"/>
      <c r="Q16" s="1036" t="s">
        <v>734</v>
      </c>
      <c r="R16" s="1036"/>
      <c r="S16" s="1036"/>
    </row>
    <row r="17" spans="1:19">
      <c r="A17" s="383" t="s">
        <v>589</v>
      </c>
      <c r="B17" s="384">
        <v>1009</v>
      </c>
      <c r="C17" s="384">
        <v>50</v>
      </c>
      <c r="D17" s="392">
        <v>4.9554013875123886</v>
      </c>
      <c r="E17" s="384">
        <v>994</v>
      </c>
      <c r="F17" s="384">
        <v>44</v>
      </c>
      <c r="G17" s="392">
        <v>4.4265593561368206</v>
      </c>
      <c r="H17" s="384">
        <v>892</v>
      </c>
      <c r="I17" s="384">
        <v>44</v>
      </c>
      <c r="J17" s="392">
        <v>4.9327354260089686</v>
      </c>
      <c r="K17" s="384">
        <v>37370</v>
      </c>
      <c r="L17" s="384">
        <v>1796</v>
      </c>
      <c r="M17" s="392">
        <v>4.8059941129248056</v>
      </c>
      <c r="N17" s="384">
        <v>34628</v>
      </c>
      <c r="O17" s="384">
        <v>1673</v>
      </c>
      <c r="P17" s="392">
        <v>4.8313503523160444</v>
      </c>
      <c r="Q17" s="384">
        <v>31641</v>
      </c>
      <c r="R17" s="384">
        <v>1720</v>
      </c>
      <c r="S17" s="392">
        <v>5.4359849562276787</v>
      </c>
    </row>
    <row r="18" spans="1:19">
      <c r="A18" s="383" t="s">
        <v>590</v>
      </c>
      <c r="B18" s="386">
        <v>1005</v>
      </c>
      <c r="C18" s="386">
        <v>37</v>
      </c>
      <c r="D18" s="392">
        <v>3.6815920398009951</v>
      </c>
      <c r="E18" s="386">
        <v>998</v>
      </c>
      <c r="F18" s="386">
        <v>40</v>
      </c>
      <c r="G18" s="392">
        <v>4.0080160320641278</v>
      </c>
      <c r="H18" s="386">
        <v>987</v>
      </c>
      <c r="I18" s="386">
        <v>38</v>
      </c>
      <c r="J18" s="392">
        <v>3.850050658561297</v>
      </c>
      <c r="K18" s="386">
        <v>38824</v>
      </c>
      <c r="L18" s="386">
        <v>1610</v>
      </c>
      <c r="M18" s="392">
        <v>4.1469194312796205</v>
      </c>
      <c r="N18" s="386">
        <v>35755</v>
      </c>
      <c r="O18" s="386">
        <v>1659</v>
      </c>
      <c r="P18" s="392">
        <v>4.6399105020276892</v>
      </c>
      <c r="Q18" s="386">
        <v>33852</v>
      </c>
      <c r="R18" s="386">
        <v>1702</v>
      </c>
      <c r="S18" s="392">
        <v>5.0277679309937371</v>
      </c>
    </row>
    <row r="19" spans="1:19">
      <c r="A19" s="383" t="s">
        <v>591</v>
      </c>
      <c r="B19" s="384">
        <v>1065</v>
      </c>
      <c r="C19" s="384">
        <v>35</v>
      </c>
      <c r="D19" s="392">
        <v>3.286384976525822</v>
      </c>
      <c r="E19" s="384">
        <v>966</v>
      </c>
      <c r="F19" s="384">
        <v>40</v>
      </c>
      <c r="G19" s="392">
        <v>4.1407867494824018</v>
      </c>
      <c r="H19" s="384">
        <v>984</v>
      </c>
      <c r="I19" s="384">
        <v>58</v>
      </c>
      <c r="J19" s="392">
        <v>5.8943089430894311</v>
      </c>
      <c r="K19" s="384">
        <v>39583</v>
      </c>
      <c r="L19" s="384">
        <v>1548</v>
      </c>
      <c r="M19" s="392">
        <v>3.9107697749033679</v>
      </c>
      <c r="N19" s="384">
        <v>37310</v>
      </c>
      <c r="O19" s="384">
        <v>1544</v>
      </c>
      <c r="P19" s="392">
        <v>4.1383007236665774</v>
      </c>
      <c r="Q19" s="384">
        <v>34913</v>
      </c>
      <c r="R19" s="384">
        <v>1646</v>
      </c>
      <c r="S19" s="392">
        <v>4.7145762323489819</v>
      </c>
    </row>
    <row r="20" spans="1:19">
      <c r="A20" s="383" t="s">
        <v>592</v>
      </c>
      <c r="B20" s="386">
        <v>1135</v>
      </c>
      <c r="C20" s="386">
        <v>66</v>
      </c>
      <c r="D20" s="392">
        <v>5.8149779735682818</v>
      </c>
      <c r="E20" s="386">
        <v>1052</v>
      </c>
      <c r="F20" s="386">
        <v>38</v>
      </c>
      <c r="G20" s="392">
        <v>3.6121673003802277</v>
      </c>
      <c r="H20" s="386">
        <v>960</v>
      </c>
      <c r="I20" s="386">
        <v>50</v>
      </c>
      <c r="J20" s="392">
        <v>5.2083333333333339</v>
      </c>
      <c r="K20" s="386">
        <v>41309</v>
      </c>
      <c r="L20" s="386">
        <v>1646</v>
      </c>
      <c r="M20" s="392">
        <v>3.9846038393570407</v>
      </c>
      <c r="N20" s="386">
        <v>38183</v>
      </c>
      <c r="O20" s="386">
        <v>1516</v>
      </c>
      <c r="P20" s="392">
        <v>3.9703532985883769</v>
      </c>
      <c r="Q20" s="386">
        <v>36426</v>
      </c>
      <c r="R20" s="386">
        <v>1680</v>
      </c>
      <c r="S20" s="392">
        <v>4.6120902651951905</v>
      </c>
    </row>
    <row r="21" spans="1:19">
      <c r="A21" s="383" t="s">
        <v>593</v>
      </c>
      <c r="B21" s="384">
        <v>1049</v>
      </c>
      <c r="C21" s="384">
        <v>28</v>
      </c>
      <c r="D21" s="392">
        <v>2.6692087702573879</v>
      </c>
      <c r="E21" s="384">
        <v>1112</v>
      </c>
      <c r="F21" s="384">
        <v>33</v>
      </c>
      <c r="G21" s="392">
        <v>2.9676258992805753</v>
      </c>
      <c r="H21" s="384">
        <v>1054</v>
      </c>
      <c r="I21" s="384">
        <v>36</v>
      </c>
      <c r="J21" s="392">
        <v>3.4155597722960152</v>
      </c>
      <c r="K21" s="384">
        <v>42242</v>
      </c>
      <c r="L21" s="384">
        <v>1521</v>
      </c>
      <c r="M21" s="392">
        <v>3.6006817859002886</v>
      </c>
      <c r="N21" s="384">
        <v>39892</v>
      </c>
      <c r="O21" s="384">
        <v>1583</v>
      </c>
      <c r="P21" s="392">
        <v>3.9682141782813596</v>
      </c>
      <c r="Q21" s="384">
        <v>37593</v>
      </c>
      <c r="R21" s="384">
        <v>1846</v>
      </c>
      <c r="S21" s="392">
        <v>4.910488654802756</v>
      </c>
    </row>
    <row r="22" spans="1:19">
      <c r="A22" s="383" t="s">
        <v>594</v>
      </c>
      <c r="B22" s="386">
        <v>1043</v>
      </c>
      <c r="C22" s="386">
        <v>37</v>
      </c>
      <c r="D22" s="392">
        <v>3.547459252157239</v>
      </c>
      <c r="E22" s="386">
        <v>1031</v>
      </c>
      <c r="F22" s="386">
        <v>36</v>
      </c>
      <c r="G22" s="392">
        <v>3.4917555771096023</v>
      </c>
      <c r="H22" s="386">
        <v>1029</v>
      </c>
      <c r="I22" s="386">
        <v>62</v>
      </c>
      <c r="J22" s="392">
        <v>6.0252672497570456</v>
      </c>
      <c r="K22" s="386">
        <v>40361</v>
      </c>
      <c r="L22" s="386">
        <v>1217</v>
      </c>
      <c r="M22" s="392">
        <v>3.0152870345135154</v>
      </c>
      <c r="N22" s="386">
        <v>39238</v>
      </c>
      <c r="O22" s="386">
        <v>1432</v>
      </c>
      <c r="P22" s="392">
        <v>3.649523421173352</v>
      </c>
      <c r="Q22" s="386">
        <v>39112</v>
      </c>
      <c r="R22" s="386">
        <v>1680</v>
      </c>
      <c r="S22" s="392">
        <v>4.2953569237062794</v>
      </c>
    </row>
    <row r="23" spans="1:19">
      <c r="A23" s="383" t="s">
        <v>595</v>
      </c>
      <c r="B23" s="384">
        <v>953</v>
      </c>
      <c r="C23" s="384">
        <v>35</v>
      </c>
      <c r="D23" s="392">
        <f>C23/B23*100</f>
        <v>3.6726128016789086</v>
      </c>
      <c r="E23" s="384">
        <v>1026</v>
      </c>
      <c r="F23" s="384">
        <v>22</v>
      </c>
      <c r="G23" s="392">
        <f>F23/E23*100</f>
        <v>2.144249512670565</v>
      </c>
      <c r="H23" s="384">
        <v>1062</v>
      </c>
      <c r="I23" s="384">
        <v>47</v>
      </c>
      <c r="J23" s="392">
        <f>I23/H23*100</f>
        <v>4.4256120527306964</v>
      </c>
      <c r="K23" s="384">
        <v>37475</v>
      </c>
      <c r="L23" s="384">
        <v>1111</v>
      </c>
      <c r="M23" s="392">
        <v>2.9646430953969309</v>
      </c>
      <c r="N23" s="384">
        <v>39181</v>
      </c>
      <c r="O23" s="384">
        <v>1021</v>
      </c>
      <c r="P23" s="392">
        <v>2.6058548786401574</v>
      </c>
      <c r="Q23" s="384">
        <v>38729</v>
      </c>
      <c r="R23" s="384">
        <v>1666</v>
      </c>
      <c r="S23" s="392">
        <v>4.3016860750342119</v>
      </c>
    </row>
    <row r="24" spans="1:19">
      <c r="A24" s="383" t="s">
        <v>596</v>
      </c>
      <c r="B24" s="386">
        <v>1002</v>
      </c>
      <c r="C24" s="386">
        <v>19</v>
      </c>
      <c r="D24" s="392">
        <f>C24/B24*100</f>
        <v>1.8962075848303395</v>
      </c>
      <c r="E24" s="386">
        <v>926</v>
      </c>
      <c r="F24" s="386">
        <v>20</v>
      </c>
      <c r="G24" s="392">
        <f>F24/E24*100</f>
        <v>2.159827213822894</v>
      </c>
      <c r="H24" s="386">
        <v>1037</v>
      </c>
      <c r="I24" s="386">
        <v>22</v>
      </c>
      <c r="J24" s="392">
        <f>I24/H24*100</f>
        <v>2.1215043394406945</v>
      </c>
      <c r="K24" s="386">
        <v>38823</v>
      </c>
      <c r="L24" s="386">
        <v>1167</v>
      </c>
      <c r="M24" s="392">
        <v>3.00595008113747</v>
      </c>
      <c r="N24" s="386">
        <v>35733</v>
      </c>
      <c r="O24" s="386">
        <v>1065</v>
      </c>
      <c r="P24" s="392">
        <v>2.980438250356813</v>
      </c>
      <c r="Q24" s="386">
        <v>38745</v>
      </c>
      <c r="R24" s="386">
        <v>992</v>
      </c>
      <c r="S24" s="392">
        <v>2.5603303652084142</v>
      </c>
    </row>
    <row r="25" spans="1:19" ht="15" customHeight="1">
      <c r="A25" s="383" t="s">
        <v>597</v>
      </c>
      <c r="B25" s="384"/>
      <c r="C25" s="384">
        <v>20</v>
      </c>
      <c r="D25" s="392"/>
      <c r="E25" s="384"/>
      <c r="F25" s="384">
        <v>23</v>
      </c>
      <c r="G25" s="392"/>
      <c r="H25" s="384"/>
      <c r="I25" s="384">
        <v>23</v>
      </c>
      <c r="J25" s="392"/>
      <c r="K25" s="384"/>
      <c r="L25" s="384">
        <v>1242</v>
      </c>
      <c r="M25" s="392"/>
      <c r="N25" s="384"/>
      <c r="O25" s="384">
        <v>1281</v>
      </c>
      <c r="P25" s="392"/>
      <c r="Q25" s="384"/>
      <c r="R25" s="384">
        <v>1250</v>
      </c>
      <c r="S25" s="392"/>
    </row>
    <row r="26" spans="1:19" ht="15" customHeight="1">
      <c r="A26" s="383" t="s">
        <v>598</v>
      </c>
      <c r="B26" s="386"/>
      <c r="C26" s="386">
        <v>12</v>
      </c>
      <c r="D26" s="392"/>
      <c r="E26" s="386"/>
      <c r="F26" s="386">
        <v>29</v>
      </c>
      <c r="G26" s="392"/>
      <c r="H26" s="386"/>
      <c r="I26" s="386">
        <v>34</v>
      </c>
      <c r="J26" s="392"/>
      <c r="K26" s="386"/>
      <c r="L26" s="386">
        <v>1268</v>
      </c>
      <c r="M26" s="392"/>
      <c r="N26" s="386"/>
      <c r="O26" s="386">
        <v>1146</v>
      </c>
      <c r="P26" s="392"/>
      <c r="Q26" s="386"/>
      <c r="R26" s="386">
        <v>1315</v>
      </c>
      <c r="S26" s="392"/>
    </row>
    <row r="27" spans="1:19" ht="15" customHeight="1">
      <c r="A27" s="184"/>
      <c r="B27" s="1036" t="s">
        <v>735</v>
      </c>
      <c r="C27" s="1036"/>
      <c r="D27" s="1036"/>
      <c r="E27" s="184"/>
      <c r="F27" s="184"/>
      <c r="G27" s="184"/>
      <c r="H27" s="184"/>
      <c r="I27" s="184"/>
      <c r="J27" s="184"/>
      <c r="K27" s="1036" t="s">
        <v>735</v>
      </c>
      <c r="L27" s="1036"/>
      <c r="M27" s="1036"/>
      <c r="N27" s="184"/>
      <c r="O27" s="184"/>
      <c r="P27" s="184"/>
      <c r="Q27" s="184"/>
      <c r="R27" s="184"/>
      <c r="S27" s="184"/>
    </row>
    <row r="28" spans="1:19" ht="15" customHeight="1">
      <c r="A28" s="383" t="s">
        <v>589</v>
      </c>
      <c r="B28" s="384">
        <v>811</v>
      </c>
      <c r="C28" s="384">
        <v>52</v>
      </c>
      <c r="D28" s="392">
        <v>6.4118372379778048</v>
      </c>
      <c r="E28" s="384"/>
      <c r="F28" s="384"/>
      <c r="G28" s="384"/>
      <c r="H28" s="384"/>
      <c r="I28" s="384"/>
      <c r="J28" s="384"/>
      <c r="K28" s="384">
        <v>26320</v>
      </c>
      <c r="L28" s="384">
        <v>1383</v>
      </c>
      <c r="M28" s="392">
        <v>5.254559270516717</v>
      </c>
      <c r="N28" s="384"/>
      <c r="O28" s="384"/>
      <c r="P28" s="384"/>
      <c r="Q28" s="384"/>
      <c r="R28" s="384"/>
      <c r="S28" s="384"/>
    </row>
    <row r="29" spans="1:19">
      <c r="A29" s="383" t="s">
        <v>590</v>
      </c>
      <c r="B29" s="386">
        <v>813</v>
      </c>
      <c r="C29" s="386">
        <v>44</v>
      </c>
      <c r="D29" s="392">
        <v>5.4120541205412058</v>
      </c>
      <c r="E29" s="384"/>
      <c r="F29" s="384"/>
      <c r="G29" s="384"/>
      <c r="H29" s="384"/>
      <c r="I29" s="384"/>
      <c r="J29" s="384"/>
      <c r="K29" s="386">
        <v>27650</v>
      </c>
      <c r="L29" s="386">
        <v>1365</v>
      </c>
      <c r="M29" s="392">
        <v>4.9367088607594933</v>
      </c>
      <c r="N29" s="384"/>
      <c r="O29" s="384"/>
      <c r="P29" s="384"/>
      <c r="Q29" s="384"/>
      <c r="R29" s="384"/>
      <c r="S29" s="384"/>
    </row>
    <row r="30" spans="1:19">
      <c r="A30" s="383" t="s">
        <v>591</v>
      </c>
      <c r="B30" s="384">
        <v>939</v>
      </c>
      <c r="C30" s="384">
        <v>38</v>
      </c>
      <c r="D30" s="392">
        <v>4.046858359957402</v>
      </c>
      <c r="E30" s="384"/>
      <c r="F30" s="384"/>
      <c r="G30" s="384"/>
      <c r="H30" s="384"/>
      <c r="I30" s="384"/>
      <c r="J30" s="384"/>
      <c r="K30" s="384">
        <v>30032</v>
      </c>
      <c r="L30" s="384">
        <v>1400</v>
      </c>
      <c r="M30" s="392">
        <v>4.6616941928609483</v>
      </c>
      <c r="N30" s="384"/>
      <c r="O30" s="384"/>
      <c r="P30" s="384"/>
      <c r="Q30" s="384"/>
      <c r="R30" s="384"/>
      <c r="S30" s="384"/>
    </row>
    <row r="31" spans="1:19">
      <c r="A31" s="383" t="s">
        <v>592</v>
      </c>
      <c r="B31" s="386">
        <v>924</v>
      </c>
      <c r="C31" s="386">
        <v>43</v>
      </c>
      <c r="D31" s="392">
        <v>4.6536796536796539</v>
      </c>
      <c r="E31" s="384"/>
      <c r="F31" s="384"/>
      <c r="G31" s="384"/>
      <c r="H31" s="384"/>
      <c r="I31" s="384"/>
      <c r="J31" s="384"/>
      <c r="K31" s="386">
        <v>31227</v>
      </c>
      <c r="L31" s="386">
        <v>1349</v>
      </c>
      <c r="M31" s="392">
        <v>4.3199795049156178</v>
      </c>
      <c r="N31" s="384"/>
      <c r="O31" s="384"/>
      <c r="P31" s="384"/>
      <c r="Q31" s="384"/>
      <c r="R31" s="384"/>
      <c r="S31" s="384"/>
    </row>
    <row r="32" spans="1:19">
      <c r="A32" s="383" t="s">
        <v>593</v>
      </c>
      <c r="B32" s="384">
        <v>919</v>
      </c>
      <c r="C32" s="384">
        <v>33</v>
      </c>
      <c r="D32" s="392">
        <v>3.5908596300326447</v>
      </c>
      <c r="E32" s="384"/>
      <c r="F32" s="384"/>
      <c r="G32" s="384"/>
      <c r="H32" s="384"/>
      <c r="I32" s="384"/>
      <c r="J32" s="384"/>
      <c r="K32" s="384">
        <v>32977</v>
      </c>
      <c r="L32" s="384">
        <v>1371</v>
      </c>
      <c r="M32" s="392">
        <v>4.1574430663795976</v>
      </c>
      <c r="N32" s="384"/>
      <c r="O32" s="384"/>
      <c r="P32" s="384"/>
      <c r="Q32" s="384"/>
      <c r="R32" s="384"/>
      <c r="S32" s="384"/>
    </row>
    <row r="33" spans="1:19">
      <c r="A33" s="383" t="s">
        <v>594</v>
      </c>
      <c r="B33" s="386">
        <v>822</v>
      </c>
      <c r="C33" s="386">
        <v>33</v>
      </c>
      <c r="D33" s="392">
        <v>4.0145985401459852</v>
      </c>
      <c r="E33" s="384"/>
      <c r="F33" s="384"/>
      <c r="G33" s="384"/>
      <c r="H33" s="384"/>
      <c r="I33" s="384"/>
      <c r="J33" s="384"/>
      <c r="K33" s="386">
        <v>32390</v>
      </c>
      <c r="L33" s="386">
        <v>1284</v>
      </c>
      <c r="M33" s="392">
        <v>3.9641864773078108</v>
      </c>
      <c r="N33" s="384"/>
      <c r="O33" s="384"/>
      <c r="P33" s="384"/>
      <c r="Q33" s="384"/>
      <c r="R33" s="384"/>
      <c r="S33" s="384"/>
    </row>
    <row r="34" spans="1:19" ht="15.75" customHeight="1">
      <c r="A34" s="383" t="s">
        <v>595</v>
      </c>
      <c r="B34" s="384">
        <v>775</v>
      </c>
      <c r="C34" s="384">
        <v>20</v>
      </c>
      <c r="D34" s="392">
        <f>C34/B34*100</f>
        <v>2.5806451612903225</v>
      </c>
      <c r="E34" s="384"/>
      <c r="F34" s="384"/>
      <c r="G34" s="384"/>
      <c r="H34" s="384"/>
      <c r="I34" s="384"/>
      <c r="J34" s="384"/>
      <c r="K34" s="384">
        <v>34111</v>
      </c>
      <c r="L34" s="384">
        <v>1317</v>
      </c>
      <c r="M34" s="392">
        <v>3.8609246284189851</v>
      </c>
      <c r="N34" s="384"/>
      <c r="O34" s="384"/>
      <c r="P34" s="384"/>
      <c r="Q34" s="384"/>
      <c r="R34" s="384"/>
      <c r="S34" s="384"/>
    </row>
    <row r="35" spans="1:19">
      <c r="A35" s="383" t="s">
        <v>596</v>
      </c>
      <c r="B35" s="386">
        <v>764</v>
      </c>
      <c r="C35" s="386">
        <v>19</v>
      </c>
      <c r="D35" s="392">
        <f>C35/B35*100</f>
        <v>2.4869109947643979</v>
      </c>
      <c r="E35" s="384"/>
      <c r="F35" s="384"/>
      <c r="G35" s="384"/>
      <c r="H35" s="384"/>
      <c r="I35" s="384"/>
      <c r="J35" s="384"/>
      <c r="K35" s="386">
        <v>33632</v>
      </c>
      <c r="L35" s="386">
        <v>1084</v>
      </c>
      <c r="M35" s="392">
        <v>3.2231208372978117</v>
      </c>
      <c r="N35" s="384"/>
      <c r="O35" s="384"/>
      <c r="P35" s="384"/>
      <c r="Q35" s="384"/>
      <c r="R35" s="384"/>
      <c r="S35" s="384"/>
    </row>
    <row r="36" spans="1:19">
      <c r="A36" s="383" t="s">
        <v>597</v>
      </c>
      <c r="B36" s="384"/>
      <c r="C36" s="384">
        <v>22</v>
      </c>
      <c r="D36" s="392"/>
      <c r="E36" s="384"/>
      <c r="F36" s="384"/>
      <c r="G36" s="384"/>
      <c r="H36" s="384"/>
      <c r="I36" s="384"/>
      <c r="J36" s="384"/>
      <c r="K36" s="384"/>
      <c r="L36" s="384">
        <v>992</v>
      </c>
      <c r="M36" s="392"/>
      <c r="N36" s="384"/>
      <c r="O36" s="384"/>
      <c r="P36" s="384"/>
      <c r="Q36" s="384"/>
      <c r="R36" s="384"/>
      <c r="S36" s="384"/>
    </row>
    <row r="37" spans="1:19">
      <c r="A37" s="383" t="s">
        <v>598</v>
      </c>
      <c r="B37" s="386"/>
      <c r="C37" s="386">
        <v>28</v>
      </c>
      <c r="D37" s="392"/>
      <c r="E37" s="384"/>
      <c r="F37" s="384"/>
      <c r="G37" s="384"/>
      <c r="H37" s="384"/>
      <c r="I37" s="384"/>
      <c r="J37" s="384"/>
      <c r="K37" s="386"/>
      <c r="L37" s="395" t="s">
        <v>750</v>
      </c>
      <c r="M37" s="392"/>
      <c r="N37" s="384"/>
      <c r="O37" s="384"/>
      <c r="P37" s="384"/>
      <c r="Q37" s="384"/>
      <c r="R37" s="384"/>
      <c r="S37" s="384"/>
    </row>
    <row r="38" spans="1:19">
      <c r="A38" s="1139" t="s">
        <v>736</v>
      </c>
      <c r="B38" s="1139"/>
      <c r="C38" s="1139"/>
      <c r="D38" s="1139"/>
      <c r="E38" s="1139"/>
      <c r="F38" s="1139"/>
      <c r="G38" s="1139"/>
      <c r="H38" s="1139"/>
      <c r="I38" s="1139"/>
      <c r="J38" s="1139"/>
      <c r="K38" s="187"/>
      <c r="L38" s="187"/>
      <c r="M38" s="187"/>
      <c r="N38" s="187"/>
      <c r="O38" s="187"/>
      <c r="P38" s="187"/>
      <c r="Q38" s="187"/>
      <c r="R38" s="187"/>
      <c r="S38" s="187"/>
    </row>
    <row r="39" spans="1:19">
      <c r="A39" s="1140" t="s">
        <v>512</v>
      </c>
      <c r="B39" s="1140"/>
      <c r="C39" s="1140"/>
      <c r="D39" s="1140"/>
      <c r="E39" s="1140"/>
      <c r="F39" s="1140"/>
      <c r="G39" s="1140"/>
      <c r="H39" s="1140"/>
      <c r="I39" s="1140"/>
      <c r="J39" s="1140"/>
      <c r="M39" s="187"/>
    </row>
    <row r="41" spans="1:19">
      <c r="R41" s="375"/>
    </row>
  </sheetData>
  <mergeCells count="31">
    <mergeCell ref="B27:D27"/>
    <mergeCell ref="K27:M27"/>
    <mergeCell ref="A38:J38"/>
    <mergeCell ref="A39:J39"/>
    <mergeCell ref="B16:D16"/>
    <mergeCell ref="E16:G16"/>
    <mergeCell ref="H16:J16"/>
    <mergeCell ref="K16:M16"/>
    <mergeCell ref="N16:P16"/>
    <mergeCell ref="Q16:S16"/>
    <mergeCell ref="B5:C5"/>
    <mergeCell ref="E5:F5"/>
    <mergeCell ref="H5:I5"/>
    <mergeCell ref="K5:L5"/>
    <mergeCell ref="N5:O5"/>
    <mergeCell ref="Q5:R5"/>
    <mergeCell ref="R4:S4"/>
    <mergeCell ref="B2:J2"/>
    <mergeCell ref="K2:S2"/>
    <mergeCell ref="A3:A5"/>
    <mergeCell ref="B3:D3"/>
    <mergeCell ref="E3:G3"/>
    <mergeCell ref="H3:J3"/>
    <mergeCell ref="K3:M3"/>
    <mergeCell ref="N3:P3"/>
    <mergeCell ref="Q3:S3"/>
    <mergeCell ref="C4:D4"/>
    <mergeCell ref="F4:G4"/>
    <mergeCell ref="I4:J4"/>
    <mergeCell ref="L4:M4"/>
    <mergeCell ref="O4:P4"/>
  </mergeCells>
  <pageMargins left="0.7" right="0.7" top="0.78740157499999996" bottom="0.78740157499999996"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J1"/>
    </sheetView>
  </sheetViews>
  <sheetFormatPr baseColWidth="10" defaultColWidth="11.25" defaultRowHeight="15"/>
  <cols>
    <col min="1" max="1" width="8.25" style="175" customWidth="1"/>
    <col min="2" max="2" width="9.375" style="175" customWidth="1"/>
    <col min="3" max="3" width="8.875" style="175" customWidth="1"/>
    <col min="4" max="4" width="6" style="175" customWidth="1"/>
    <col min="5" max="5" width="6.75" style="175" customWidth="1"/>
    <col min="6" max="6" width="8.75" style="175" customWidth="1"/>
    <col min="7" max="7" width="9" style="175" customWidth="1"/>
    <col min="8" max="8" width="5.75" style="175" customWidth="1"/>
    <col min="9" max="9" width="6.75" style="175" customWidth="1"/>
    <col min="10" max="10" width="8.125" style="175" customWidth="1"/>
    <col min="11" max="16384" width="11.25" style="175"/>
  </cols>
  <sheetData>
    <row r="1" spans="1:10" ht="27.6" customHeight="1">
      <c r="A1" s="1141" t="s">
        <v>638</v>
      </c>
      <c r="B1" s="1141"/>
      <c r="C1" s="1141"/>
      <c r="D1" s="1141"/>
      <c r="E1" s="1141"/>
      <c r="F1" s="1141"/>
      <c r="G1" s="1141"/>
      <c r="H1" s="1141"/>
      <c r="I1" s="1141"/>
      <c r="J1" s="1141"/>
    </row>
    <row r="2" spans="1:10">
      <c r="A2" s="1143" t="s">
        <v>737</v>
      </c>
      <c r="B2" s="1143" t="s">
        <v>20</v>
      </c>
      <c r="C2" s="1143" t="s">
        <v>738</v>
      </c>
      <c r="D2" s="1143"/>
      <c r="E2" s="1143"/>
      <c r="F2" s="1143"/>
      <c r="G2" s="1143" t="s">
        <v>739</v>
      </c>
      <c r="H2" s="1143"/>
      <c r="I2" s="1143"/>
      <c r="J2" s="1143"/>
    </row>
    <row r="3" spans="1:10">
      <c r="A3" s="1144"/>
      <c r="B3" s="1144"/>
      <c r="C3" s="1143" t="s">
        <v>740</v>
      </c>
      <c r="D3" s="1143" t="s">
        <v>741</v>
      </c>
      <c r="E3" s="1143"/>
      <c r="F3" s="380"/>
      <c r="G3" s="1143" t="s">
        <v>740</v>
      </c>
      <c r="H3" s="1143" t="s">
        <v>741</v>
      </c>
      <c r="I3" s="1143"/>
      <c r="J3" s="380"/>
    </row>
    <row r="4" spans="1:10" ht="25.5">
      <c r="A4" s="1144"/>
      <c r="B4" s="1144"/>
      <c r="C4" s="1143"/>
      <c r="D4" s="1143"/>
      <c r="E4" s="1143"/>
      <c r="F4" s="396" t="s">
        <v>742</v>
      </c>
      <c r="G4" s="1143"/>
      <c r="H4" s="1143"/>
      <c r="I4" s="1143"/>
      <c r="J4" s="396" t="s">
        <v>742</v>
      </c>
    </row>
    <row r="5" spans="1:10">
      <c r="A5" s="397"/>
      <c r="B5" s="397"/>
      <c r="C5" s="1145" t="s">
        <v>24</v>
      </c>
      <c r="D5" s="1145"/>
      <c r="E5" s="366" t="s">
        <v>562</v>
      </c>
      <c r="F5" s="366" t="s">
        <v>24</v>
      </c>
      <c r="G5" s="1145" t="s">
        <v>24</v>
      </c>
      <c r="H5" s="1145"/>
      <c r="I5" s="366" t="s">
        <v>562</v>
      </c>
      <c r="J5" s="366" t="s">
        <v>24</v>
      </c>
    </row>
    <row r="6" spans="1:10">
      <c r="A6" s="1142" t="s">
        <v>595</v>
      </c>
      <c r="B6" s="407" t="s">
        <v>586</v>
      </c>
      <c r="C6" s="403">
        <v>1084</v>
      </c>
      <c r="D6" s="405">
        <v>8</v>
      </c>
      <c r="E6" s="405">
        <f t="shared" ref="E6:E11" si="0">D6/C6*100</f>
        <v>0.73800738007380073</v>
      </c>
      <c r="F6" s="398">
        <v>4</v>
      </c>
      <c r="G6" s="404">
        <v>1742</v>
      </c>
      <c r="H6" s="405">
        <v>3</v>
      </c>
      <c r="I6" s="405">
        <v>0.17221584385763489</v>
      </c>
      <c r="J6" s="399">
        <v>0</v>
      </c>
    </row>
    <row r="7" spans="1:10">
      <c r="A7" s="1142"/>
      <c r="B7" s="408" t="s">
        <v>587</v>
      </c>
      <c r="C7" s="403">
        <v>892</v>
      </c>
      <c r="D7" s="406">
        <v>10</v>
      </c>
      <c r="E7" s="406">
        <f t="shared" si="0"/>
        <v>1.1210762331838564</v>
      </c>
      <c r="F7" s="398">
        <v>4</v>
      </c>
      <c r="G7" s="404">
        <v>1569</v>
      </c>
      <c r="H7" s="406">
        <v>2</v>
      </c>
      <c r="I7" s="406">
        <v>0.12746972594008923</v>
      </c>
      <c r="J7" s="399">
        <v>0</v>
      </c>
    </row>
    <row r="8" spans="1:10">
      <c r="A8" s="1142"/>
      <c r="B8" s="407" t="s">
        <v>588</v>
      </c>
      <c r="C8" s="403">
        <v>1976</v>
      </c>
      <c r="D8" s="405">
        <v>18</v>
      </c>
      <c r="E8" s="405">
        <f t="shared" si="0"/>
        <v>0.91093117408906876</v>
      </c>
      <c r="F8" s="398">
        <v>8</v>
      </c>
      <c r="G8" s="404">
        <v>3311</v>
      </c>
      <c r="H8" s="405">
        <v>5</v>
      </c>
      <c r="I8" s="405">
        <v>0.15101177891875567</v>
      </c>
      <c r="J8" s="399">
        <v>0</v>
      </c>
    </row>
    <row r="9" spans="1:10">
      <c r="A9" s="1142" t="s">
        <v>596</v>
      </c>
      <c r="B9" s="407" t="s">
        <v>586</v>
      </c>
      <c r="C9" s="403">
        <v>1118</v>
      </c>
      <c r="D9" s="405">
        <v>10</v>
      </c>
      <c r="E9" s="405">
        <f t="shared" si="0"/>
        <v>0.89445438282647582</v>
      </c>
      <c r="F9" s="398">
        <v>1</v>
      </c>
      <c r="G9" s="403">
        <v>1765</v>
      </c>
      <c r="H9" s="405">
        <v>18</v>
      </c>
      <c r="I9" s="405">
        <v>1.0198300283286119</v>
      </c>
      <c r="J9" s="399" t="s">
        <v>743</v>
      </c>
    </row>
    <row r="10" spans="1:10">
      <c r="A10" s="1142"/>
      <c r="B10" s="408" t="s">
        <v>587</v>
      </c>
      <c r="C10" s="403">
        <v>835</v>
      </c>
      <c r="D10" s="405">
        <v>5</v>
      </c>
      <c r="E10" s="405">
        <f t="shared" si="0"/>
        <v>0.5988023952095809</v>
      </c>
      <c r="F10" s="385" t="s">
        <v>218</v>
      </c>
      <c r="G10" s="403">
        <v>1561</v>
      </c>
      <c r="H10" s="405">
        <v>9</v>
      </c>
      <c r="I10" s="405">
        <v>0.57655349135169764</v>
      </c>
      <c r="J10" s="399" t="s">
        <v>743</v>
      </c>
    </row>
    <row r="11" spans="1:10">
      <c r="A11" s="1142"/>
      <c r="B11" s="407" t="s">
        <v>588</v>
      </c>
      <c r="C11" s="403">
        <v>1953</v>
      </c>
      <c r="D11" s="405">
        <v>15</v>
      </c>
      <c r="E11" s="405">
        <f t="shared" si="0"/>
        <v>0.76804915514592931</v>
      </c>
      <c r="F11" s="398">
        <v>1</v>
      </c>
      <c r="G11" s="403">
        <v>3326</v>
      </c>
      <c r="H11" s="405">
        <v>27</v>
      </c>
      <c r="I11" s="405">
        <v>0.15101177891875567</v>
      </c>
      <c r="J11" s="399">
        <v>4</v>
      </c>
    </row>
    <row r="12" spans="1:10">
      <c r="A12" s="1142" t="s">
        <v>597</v>
      </c>
      <c r="B12" s="407" t="s">
        <v>586</v>
      </c>
      <c r="C12" s="399" t="s">
        <v>743</v>
      </c>
      <c r="D12" s="399" t="s">
        <v>743</v>
      </c>
      <c r="E12" s="399" t="s">
        <v>743</v>
      </c>
      <c r="F12" s="399" t="s">
        <v>743</v>
      </c>
      <c r="G12" s="399" t="s">
        <v>743</v>
      </c>
      <c r="H12" s="399" t="s">
        <v>743</v>
      </c>
      <c r="I12" s="399" t="s">
        <v>743</v>
      </c>
      <c r="J12" s="399" t="s">
        <v>743</v>
      </c>
    </row>
    <row r="13" spans="1:10">
      <c r="A13" s="1142"/>
      <c r="B13" s="408" t="s">
        <v>587</v>
      </c>
      <c r="C13" s="399" t="s">
        <v>743</v>
      </c>
      <c r="D13" s="399" t="s">
        <v>743</v>
      </c>
      <c r="E13" s="399" t="s">
        <v>743</v>
      </c>
      <c r="F13" s="399" t="s">
        <v>743</v>
      </c>
      <c r="G13" s="399" t="s">
        <v>743</v>
      </c>
      <c r="H13" s="399" t="s">
        <v>743</v>
      </c>
      <c r="I13" s="399" t="s">
        <v>743</v>
      </c>
      <c r="J13" s="399" t="s">
        <v>743</v>
      </c>
    </row>
    <row r="14" spans="1:10">
      <c r="A14" s="1142"/>
      <c r="B14" s="407" t="s">
        <v>588</v>
      </c>
      <c r="C14" s="399" t="s">
        <v>743</v>
      </c>
      <c r="D14" s="399" t="s">
        <v>743</v>
      </c>
      <c r="E14" s="399" t="s">
        <v>743</v>
      </c>
      <c r="F14" s="399" t="s">
        <v>743</v>
      </c>
      <c r="G14" s="399" t="s">
        <v>743</v>
      </c>
      <c r="H14" s="399" t="s">
        <v>743</v>
      </c>
      <c r="I14" s="399" t="s">
        <v>743</v>
      </c>
      <c r="J14" s="399" t="s">
        <v>743</v>
      </c>
    </row>
    <row r="15" spans="1:10">
      <c r="A15" s="1142" t="s">
        <v>598</v>
      </c>
      <c r="B15" s="407" t="s">
        <v>586</v>
      </c>
      <c r="C15" s="399" t="s">
        <v>743</v>
      </c>
      <c r="D15" s="399" t="s">
        <v>743</v>
      </c>
      <c r="E15" s="399" t="s">
        <v>743</v>
      </c>
      <c r="F15" s="399" t="s">
        <v>743</v>
      </c>
      <c r="G15" s="399" t="s">
        <v>743</v>
      </c>
      <c r="H15" s="399" t="s">
        <v>743</v>
      </c>
      <c r="I15" s="399" t="s">
        <v>743</v>
      </c>
      <c r="J15" s="399" t="s">
        <v>743</v>
      </c>
    </row>
    <row r="16" spans="1:10">
      <c r="A16" s="1142"/>
      <c r="B16" s="408" t="s">
        <v>587</v>
      </c>
      <c r="C16" s="399" t="s">
        <v>743</v>
      </c>
      <c r="D16" s="399" t="s">
        <v>743</v>
      </c>
      <c r="E16" s="399" t="s">
        <v>743</v>
      </c>
      <c r="F16" s="399" t="s">
        <v>743</v>
      </c>
      <c r="G16" s="399" t="s">
        <v>743</v>
      </c>
      <c r="H16" s="399" t="s">
        <v>743</v>
      </c>
      <c r="I16" s="399" t="s">
        <v>743</v>
      </c>
      <c r="J16" s="399" t="s">
        <v>743</v>
      </c>
    </row>
    <row r="17" spans="1:10">
      <c r="A17" s="1142"/>
      <c r="B17" s="407" t="s">
        <v>588</v>
      </c>
      <c r="C17" s="399" t="s">
        <v>743</v>
      </c>
      <c r="D17" s="399" t="s">
        <v>743</v>
      </c>
      <c r="E17" s="399" t="s">
        <v>743</v>
      </c>
      <c r="F17" s="399" t="s">
        <v>743</v>
      </c>
      <c r="G17" s="399" t="s">
        <v>743</v>
      </c>
      <c r="H17" s="399" t="s">
        <v>743</v>
      </c>
      <c r="I17" s="399" t="s">
        <v>743</v>
      </c>
      <c r="J17" s="399" t="s">
        <v>743</v>
      </c>
    </row>
    <row r="18" spans="1:10">
      <c r="A18" s="402" t="s">
        <v>744</v>
      </c>
      <c r="B18" s="400"/>
      <c r="C18" s="400"/>
      <c r="D18" s="400"/>
      <c r="E18" s="400"/>
      <c r="F18" s="400"/>
    </row>
    <row r="19" spans="1:10">
      <c r="A19" s="271" t="s">
        <v>512</v>
      </c>
      <c r="B19" s="371"/>
      <c r="C19" s="371"/>
      <c r="D19" s="371"/>
      <c r="E19" s="371"/>
      <c r="F19" s="371"/>
    </row>
    <row r="20" spans="1:10" ht="14.45" customHeight="1">
      <c r="B20" s="272"/>
      <c r="C20" s="272"/>
      <c r="D20" s="272"/>
      <c r="E20" s="272"/>
      <c r="F20" s="272"/>
      <c r="G20" s="401"/>
      <c r="H20" s="401"/>
      <c r="I20" s="401"/>
      <c r="J20" s="401"/>
    </row>
  </sheetData>
  <mergeCells count="15">
    <mergeCell ref="A1:J1"/>
    <mergeCell ref="A15:A17"/>
    <mergeCell ref="A2:A4"/>
    <mergeCell ref="B2:B4"/>
    <mergeCell ref="C2:F2"/>
    <mergeCell ref="G2:J2"/>
    <mergeCell ref="C3:C4"/>
    <mergeCell ref="D3:E4"/>
    <mergeCell ref="G3:G4"/>
    <mergeCell ref="H3:I4"/>
    <mergeCell ref="C5:D5"/>
    <mergeCell ref="G5:H5"/>
    <mergeCell ref="A6:A8"/>
    <mergeCell ref="A9:A11"/>
    <mergeCell ref="A12:A14"/>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E16" sqref="E16"/>
    </sheetView>
  </sheetViews>
  <sheetFormatPr baseColWidth="10" defaultColWidth="11.25" defaultRowHeight="15"/>
  <cols>
    <col min="1" max="1" width="9.625" style="362" customWidth="1"/>
    <col min="2" max="2" width="8.5" style="362" customWidth="1"/>
    <col min="3" max="3" width="8.125" style="362" customWidth="1"/>
    <col min="4" max="4" width="6.375" style="362" customWidth="1"/>
    <col min="5" max="5" width="9.875" style="362" customWidth="1"/>
    <col min="6" max="6" width="8.5" style="362" customWidth="1"/>
    <col min="7" max="7" width="5.5" style="362" customWidth="1"/>
    <col min="8" max="8" width="9.125" style="175" customWidth="1"/>
    <col min="9" max="9" width="8.75" style="175" customWidth="1"/>
    <col min="10" max="10" width="8.375" style="175" customWidth="1"/>
    <col min="11" max="11" width="9.5" style="175" customWidth="1"/>
    <col min="12" max="12" width="9.625" style="175" customWidth="1"/>
    <col min="13" max="13" width="8.25" style="175" customWidth="1"/>
    <col min="14" max="16384" width="11.25" style="175"/>
  </cols>
  <sheetData>
    <row r="1" spans="1:13" ht="27.6" customHeight="1">
      <c r="A1" s="1141" t="s">
        <v>745</v>
      </c>
      <c r="B1" s="1141"/>
      <c r="C1" s="1141"/>
      <c r="D1" s="1141"/>
      <c r="E1" s="1141"/>
      <c r="F1" s="1141"/>
      <c r="G1" s="1141"/>
      <c r="H1" s="1141"/>
      <c r="I1" s="1141"/>
      <c r="J1" s="1141"/>
      <c r="K1" s="1141"/>
      <c r="L1" s="1141"/>
      <c r="M1" s="1141"/>
    </row>
    <row r="2" spans="1:13" ht="15.75" customHeight="1">
      <c r="A2" s="380"/>
      <c r="B2" s="1120" t="s">
        <v>722</v>
      </c>
      <c r="C2" s="1120"/>
      <c r="D2" s="1120"/>
      <c r="E2" s="1120"/>
      <c r="F2" s="1120"/>
      <c r="G2" s="1120"/>
      <c r="H2" s="1121" t="s">
        <v>550</v>
      </c>
      <c r="I2" s="1121"/>
      <c r="J2" s="1121"/>
      <c r="K2" s="1121"/>
      <c r="L2" s="1121"/>
      <c r="M2" s="1121"/>
    </row>
    <row r="3" spans="1:13" ht="15" customHeight="1">
      <c r="A3" s="1036" t="s">
        <v>746</v>
      </c>
      <c r="B3" s="1036" t="s">
        <v>747</v>
      </c>
      <c r="C3" s="1036"/>
      <c r="D3" s="1036"/>
      <c r="E3" s="1036" t="s">
        <v>715</v>
      </c>
      <c r="F3" s="1036"/>
      <c r="G3" s="1036"/>
      <c r="H3" s="1036" t="s">
        <v>747</v>
      </c>
      <c r="I3" s="1036"/>
      <c r="J3" s="1036"/>
      <c r="K3" s="1124" t="s">
        <v>739</v>
      </c>
      <c r="L3" s="1122"/>
      <c r="M3" s="1122"/>
    </row>
    <row r="4" spans="1:13">
      <c r="A4" s="1060"/>
      <c r="B4" s="1122"/>
      <c r="C4" s="1122"/>
      <c r="D4" s="1122"/>
      <c r="E4" s="1122"/>
      <c r="F4" s="1122"/>
      <c r="G4" s="1122"/>
      <c r="H4" s="1122"/>
      <c r="I4" s="1122"/>
      <c r="J4" s="1122"/>
      <c r="K4" s="1122"/>
      <c r="L4" s="1122"/>
      <c r="M4" s="1122"/>
    </row>
    <row r="5" spans="1:13" ht="25.5">
      <c r="A5" s="1060"/>
      <c r="B5" s="381" t="s">
        <v>748</v>
      </c>
      <c r="C5" s="381" t="s">
        <v>742</v>
      </c>
      <c r="D5" s="381" t="s">
        <v>562</v>
      </c>
      <c r="E5" s="381" t="s">
        <v>748</v>
      </c>
      <c r="F5" s="381" t="s">
        <v>742</v>
      </c>
      <c r="G5" s="381" t="s">
        <v>562</v>
      </c>
      <c r="H5" s="381" t="s">
        <v>748</v>
      </c>
      <c r="I5" s="381" t="s">
        <v>742</v>
      </c>
      <c r="J5" s="381" t="s">
        <v>562</v>
      </c>
      <c r="K5" s="381" t="s">
        <v>748</v>
      </c>
      <c r="L5" s="381" t="s">
        <v>742</v>
      </c>
      <c r="M5" s="381" t="s">
        <v>562</v>
      </c>
    </row>
    <row r="6" spans="1:13">
      <c r="A6" s="383">
        <v>2006</v>
      </c>
      <c r="B6" s="409">
        <v>43</v>
      </c>
      <c r="C6" s="409">
        <v>26</v>
      </c>
      <c r="D6" s="410">
        <f>C6*100/B6</f>
        <v>60.465116279069768</v>
      </c>
      <c r="E6" s="411">
        <v>26</v>
      </c>
      <c r="F6" s="411">
        <v>1</v>
      </c>
      <c r="G6" s="410">
        <f>F6*100/E6</f>
        <v>3.8461538461538463</v>
      </c>
      <c r="H6" s="412">
        <v>1974</v>
      </c>
      <c r="I6" s="409">
        <v>789</v>
      </c>
      <c r="J6" s="410">
        <f>I6*100/H6</f>
        <v>39.969604863221882</v>
      </c>
      <c r="K6" s="409">
        <v>863</v>
      </c>
      <c r="L6" s="409">
        <v>113</v>
      </c>
      <c r="M6" s="410">
        <f>L6*100/K6</f>
        <v>13.093858632676708</v>
      </c>
    </row>
    <row r="7" spans="1:13">
      <c r="A7" s="383">
        <v>2007</v>
      </c>
      <c r="B7" s="409">
        <v>29</v>
      </c>
      <c r="C7" s="409">
        <v>16</v>
      </c>
      <c r="D7" s="410">
        <f t="shared" ref="D7:D11" si="0">C7*100/B7</f>
        <v>55.172413793103445</v>
      </c>
      <c r="E7" s="409">
        <v>30</v>
      </c>
      <c r="F7" s="411">
        <v>6</v>
      </c>
      <c r="G7" s="410">
        <f t="shared" ref="G7:G11" si="1">F7*100/E7</f>
        <v>20</v>
      </c>
      <c r="H7" s="412">
        <v>1769</v>
      </c>
      <c r="I7" s="409">
        <v>695</v>
      </c>
      <c r="J7" s="410">
        <f t="shared" ref="J7:J11" si="2">I7*100/H7</f>
        <v>39.287733182589037</v>
      </c>
      <c r="K7" s="409">
        <v>336</v>
      </c>
      <c r="L7" s="409">
        <v>140</v>
      </c>
      <c r="M7" s="410">
        <f t="shared" ref="M7:M11" si="3">L7*100/K7</f>
        <v>41.666666666666664</v>
      </c>
    </row>
    <row r="8" spans="1:13">
      <c r="A8" s="383">
        <v>2008</v>
      </c>
      <c r="B8" s="409">
        <v>37</v>
      </c>
      <c r="C8" s="409">
        <v>23</v>
      </c>
      <c r="D8" s="410">
        <f t="shared" si="0"/>
        <v>62.162162162162161</v>
      </c>
      <c r="E8" s="411">
        <v>14</v>
      </c>
      <c r="F8" s="411">
        <v>0</v>
      </c>
      <c r="G8" s="410">
        <f t="shared" si="1"/>
        <v>0</v>
      </c>
      <c r="H8" s="412">
        <v>1295</v>
      </c>
      <c r="I8" s="409">
        <v>557</v>
      </c>
      <c r="J8" s="410">
        <f t="shared" si="2"/>
        <v>43.011583011583014</v>
      </c>
      <c r="K8" s="409">
        <v>336</v>
      </c>
      <c r="L8" s="409">
        <v>107</v>
      </c>
      <c r="M8" s="410">
        <f t="shared" si="3"/>
        <v>31.845238095238095</v>
      </c>
    </row>
    <row r="9" spans="1:13">
      <c r="A9" s="383">
        <v>2009</v>
      </c>
      <c r="B9" s="409">
        <v>28</v>
      </c>
      <c r="C9" s="409">
        <v>5</v>
      </c>
      <c r="D9" s="410">
        <f t="shared" si="0"/>
        <v>17.857142857142858</v>
      </c>
      <c r="E9" s="409">
        <v>44</v>
      </c>
      <c r="F9" s="411">
        <v>5</v>
      </c>
      <c r="G9" s="410">
        <f t="shared" si="1"/>
        <v>11.363636363636363</v>
      </c>
      <c r="H9" s="412">
        <v>1033</v>
      </c>
      <c r="I9" s="409">
        <v>418</v>
      </c>
      <c r="J9" s="410">
        <f t="shared" si="2"/>
        <v>40.464666021297191</v>
      </c>
      <c r="K9" s="409">
        <v>458</v>
      </c>
      <c r="L9" s="409">
        <v>178</v>
      </c>
      <c r="M9" s="410">
        <f t="shared" si="3"/>
        <v>38.864628820960696</v>
      </c>
    </row>
    <row r="10" spans="1:13">
      <c r="A10" s="383">
        <v>2010</v>
      </c>
      <c r="B10" s="409">
        <v>11</v>
      </c>
      <c r="C10" s="409">
        <v>7</v>
      </c>
      <c r="D10" s="410">
        <f t="shared" si="0"/>
        <v>63.636363636363633</v>
      </c>
      <c r="E10" s="411">
        <v>24</v>
      </c>
      <c r="F10" s="411">
        <v>6</v>
      </c>
      <c r="G10" s="410">
        <f t="shared" si="1"/>
        <v>25</v>
      </c>
      <c r="H10" s="412">
        <v>1037</v>
      </c>
      <c r="I10" s="409">
        <v>424</v>
      </c>
      <c r="J10" s="410">
        <f t="shared" si="2"/>
        <v>40.887174541947928</v>
      </c>
      <c r="K10" s="409">
        <v>322</v>
      </c>
      <c r="L10" s="409">
        <v>105</v>
      </c>
      <c r="M10" s="410">
        <f t="shared" si="3"/>
        <v>32.608695652173914</v>
      </c>
    </row>
    <row r="11" spans="1:13">
      <c r="A11" s="383">
        <v>2011</v>
      </c>
      <c r="B11" s="409">
        <v>19</v>
      </c>
      <c r="C11" s="409">
        <v>10</v>
      </c>
      <c r="D11" s="410">
        <f t="shared" si="0"/>
        <v>52.631578947368418</v>
      </c>
      <c r="E11" s="409">
        <v>15</v>
      </c>
      <c r="F11" s="411">
        <v>5</v>
      </c>
      <c r="G11" s="410">
        <f t="shared" si="1"/>
        <v>33.333333333333336</v>
      </c>
      <c r="H11" s="412">
        <v>884</v>
      </c>
      <c r="I11" s="409">
        <v>389</v>
      </c>
      <c r="J11" s="410">
        <f t="shared" si="2"/>
        <v>44.004524886877832</v>
      </c>
      <c r="K11" s="409">
        <v>320</v>
      </c>
      <c r="L11" s="409">
        <v>106</v>
      </c>
      <c r="M11" s="410">
        <f t="shared" si="3"/>
        <v>33.125</v>
      </c>
    </row>
    <row r="12" spans="1:13">
      <c r="A12" s="1146" t="s">
        <v>749</v>
      </c>
      <c r="B12" s="1146"/>
      <c r="C12" s="1146"/>
      <c r="D12" s="1146"/>
      <c r="E12" s="1146"/>
      <c r="F12" s="1146"/>
      <c r="G12" s="1147"/>
      <c r="H12" s="1147"/>
      <c r="I12" s="1147"/>
      <c r="J12" s="1147"/>
      <c r="K12" s="1147"/>
      <c r="L12" s="1147"/>
      <c r="M12" s="1147"/>
    </row>
    <row r="13" spans="1:13">
      <c r="A13" s="1148" t="s">
        <v>512</v>
      </c>
      <c r="B13" s="1148"/>
      <c r="C13" s="1148"/>
      <c r="D13" s="1148"/>
      <c r="E13" s="1148"/>
      <c r="F13" s="1148"/>
      <c r="G13" s="1148"/>
      <c r="H13" s="1149"/>
      <c r="I13" s="1149"/>
      <c r="J13" s="1149"/>
      <c r="K13" s="1149"/>
      <c r="L13" s="1149"/>
      <c r="M13" s="1149"/>
    </row>
    <row r="16" spans="1:13">
      <c r="A16" s="365"/>
      <c r="E16" s="175"/>
      <c r="F16" s="175"/>
      <c r="G16" s="175"/>
    </row>
    <row r="17" spans="5:7">
      <c r="E17" s="175"/>
      <c r="F17" s="175"/>
      <c r="G17" s="175"/>
    </row>
    <row r="20" spans="5:7">
      <c r="E20" s="175"/>
      <c r="F20" s="175"/>
      <c r="G20" s="175"/>
    </row>
    <row r="21" spans="5:7">
      <c r="E21" s="175"/>
      <c r="F21" s="175"/>
      <c r="G21" s="175"/>
    </row>
  </sheetData>
  <mergeCells count="10">
    <mergeCell ref="A1:M1"/>
    <mergeCell ref="A12:M12"/>
    <mergeCell ref="A13:M13"/>
    <mergeCell ref="B2:G2"/>
    <mergeCell ref="H2:M2"/>
    <mergeCell ref="A3:A5"/>
    <mergeCell ref="B3:D4"/>
    <mergeCell ref="E3:G4"/>
    <mergeCell ref="H3:J4"/>
    <mergeCell ref="K3:M4"/>
  </mergeCells>
  <pageMargins left="0.7" right="0.7" top="0.78740157499999996" bottom="0.78740157499999996" header="0.3" footer="0.3"/>
  <pageSetup paperSize="9" orientation="portrait" horizontalDpi="4294967293"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0"/>
  <sheetViews>
    <sheetView workbookViewId="0">
      <selection sqref="A1:J1"/>
    </sheetView>
  </sheetViews>
  <sheetFormatPr baseColWidth="10" defaultColWidth="10.25" defaultRowHeight="12.75"/>
  <cols>
    <col min="1" max="1" width="14" style="413" customWidth="1"/>
    <col min="2" max="2" width="2.25" style="413" customWidth="1"/>
    <col min="3" max="3" width="9.125" style="413" customWidth="1"/>
    <col min="4" max="4" width="9.375" style="420" customWidth="1"/>
    <col min="5" max="5" width="9.125" style="413" customWidth="1"/>
    <col min="6" max="15" width="7.75" style="413" customWidth="1"/>
    <col min="16" max="256" width="10.25" style="413"/>
    <col min="257" max="257" width="14" style="413" customWidth="1"/>
    <col min="258" max="258" width="2.25" style="413" customWidth="1"/>
    <col min="259" max="259" width="9.125" style="413" customWidth="1"/>
    <col min="260" max="271" width="7.75" style="413" customWidth="1"/>
    <col min="272" max="512" width="10.25" style="413"/>
    <col min="513" max="513" width="14" style="413" customWidth="1"/>
    <col min="514" max="514" width="2.25" style="413" customWidth="1"/>
    <col min="515" max="515" width="9.125" style="413" customWidth="1"/>
    <col min="516" max="527" width="7.75" style="413" customWidth="1"/>
    <col min="528" max="768" width="10.25" style="413"/>
    <col min="769" max="769" width="14" style="413" customWidth="1"/>
    <col min="770" max="770" width="2.25" style="413" customWidth="1"/>
    <col min="771" max="771" width="9.125" style="413" customWidth="1"/>
    <col min="772" max="783" width="7.75" style="413" customWidth="1"/>
    <col min="784" max="1024" width="10.25" style="413"/>
    <col min="1025" max="1025" width="14" style="413" customWidth="1"/>
    <col min="1026" max="1026" width="2.25" style="413" customWidth="1"/>
    <col min="1027" max="1027" width="9.125" style="413" customWidth="1"/>
    <col min="1028" max="1039" width="7.75" style="413" customWidth="1"/>
    <col min="1040" max="1280" width="10.25" style="413"/>
    <col min="1281" max="1281" width="14" style="413" customWidth="1"/>
    <col min="1282" max="1282" width="2.25" style="413" customWidth="1"/>
    <col min="1283" max="1283" width="9.125" style="413" customWidth="1"/>
    <col min="1284" max="1295" width="7.75" style="413" customWidth="1"/>
    <col min="1296" max="1536" width="10.25" style="413"/>
    <col min="1537" max="1537" width="14" style="413" customWidth="1"/>
    <col min="1538" max="1538" width="2.25" style="413" customWidth="1"/>
    <col min="1539" max="1539" width="9.125" style="413" customWidth="1"/>
    <col min="1540" max="1551" width="7.75" style="413" customWidth="1"/>
    <col min="1552" max="1792" width="10.25" style="413"/>
    <col min="1793" max="1793" width="14" style="413" customWidth="1"/>
    <col min="1794" max="1794" width="2.25" style="413" customWidth="1"/>
    <col min="1795" max="1795" width="9.125" style="413" customWidth="1"/>
    <col min="1796" max="1807" width="7.75" style="413" customWidth="1"/>
    <col min="1808" max="2048" width="10.25" style="413"/>
    <col min="2049" max="2049" width="14" style="413" customWidth="1"/>
    <col min="2050" max="2050" width="2.25" style="413" customWidth="1"/>
    <col min="2051" max="2051" width="9.125" style="413" customWidth="1"/>
    <col min="2052" max="2063" width="7.75" style="413" customWidth="1"/>
    <col min="2064" max="2304" width="10.25" style="413"/>
    <col min="2305" max="2305" width="14" style="413" customWidth="1"/>
    <col min="2306" max="2306" width="2.25" style="413" customWidth="1"/>
    <col min="2307" max="2307" width="9.125" style="413" customWidth="1"/>
    <col min="2308" max="2319" width="7.75" style="413" customWidth="1"/>
    <col min="2320" max="2560" width="10.25" style="413"/>
    <col min="2561" max="2561" width="14" style="413" customWidth="1"/>
    <col min="2562" max="2562" width="2.25" style="413" customWidth="1"/>
    <col min="2563" max="2563" width="9.125" style="413" customWidth="1"/>
    <col min="2564" max="2575" width="7.75" style="413" customWidth="1"/>
    <col min="2576" max="2816" width="10.25" style="413"/>
    <col min="2817" max="2817" width="14" style="413" customWidth="1"/>
    <col min="2818" max="2818" width="2.25" style="413" customWidth="1"/>
    <col min="2819" max="2819" width="9.125" style="413" customWidth="1"/>
    <col min="2820" max="2831" width="7.75" style="413" customWidth="1"/>
    <col min="2832" max="3072" width="10.25" style="413"/>
    <col min="3073" max="3073" width="14" style="413" customWidth="1"/>
    <col min="3074" max="3074" width="2.25" style="413" customWidth="1"/>
    <col min="3075" max="3075" width="9.125" style="413" customWidth="1"/>
    <col min="3076" max="3087" width="7.75" style="413" customWidth="1"/>
    <col min="3088" max="3328" width="10.25" style="413"/>
    <col min="3329" max="3329" width="14" style="413" customWidth="1"/>
    <col min="3330" max="3330" width="2.25" style="413" customWidth="1"/>
    <col min="3331" max="3331" width="9.125" style="413" customWidth="1"/>
    <col min="3332" max="3343" width="7.75" style="413" customWidth="1"/>
    <col min="3344" max="3584" width="10.25" style="413"/>
    <col min="3585" max="3585" width="14" style="413" customWidth="1"/>
    <col min="3586" max="3586" width="2.25" style="413" customWidth="1"/>
    <col min="3587" max="3587" width="9.125" style="413" customWidth="1"/>
    <col min="3588" max="3599" width="7.75" style="413" customWidth="1"/>
    <col min="3600" max="3840" width="10.25" style="413"/>
    <col min="3841" max="3841" width="14" style="413" customWidth="1"/>
    <col min="3842" max="3842" width="2.25" style="413" customWidth="1"/>
    <col min="3843" max="3843" width="9.125" style="413" customWidth="1"/>
    <col min="3844" max="3855" width="7.75" style="413" customWidth="1"/>
    <col min="3856" max="4096" width="10.25" style="413"/>
    <col min="4097" max="4097" width="14" style="413" customWidth="1"/>
    <col min="4098" max="4098" width="2.25" style="413" customWidth="1"/>
    <col min="4099" max="4099" width="9.125" style="413" customWidth="1"/>
    <col min="4100" max="4111" width="7.75" style="413" customWidth="1"/>
    <col min="4112" max="4352" width="10.25" style="413"/>
    <col min="4353" max="4353" width="14" style="413" customWidth="1"/>
    <col min="4354" max="4354" width="2.25" style="413" customWidth="1"/>
    <col min="4355" max="4355" width="9.125" style="413" customWidth="1"/>
    <col min="4356" max="4367" width="7.75" style="413" customWidth="1"/>
    <col min="4368" max="4608" width="10.25" style="413"/>
    <col min="4609" max="4609" width="14" style="413" customWidth="1"/>
    <col min="4610" max="4610" width="2.25" style="413" customWidth="1"/>
    <col min="4611" max="4611" width="9.125" style="413" customWidth="1"/>
    <col min="4612" max="4623" width="7.75" style="413" customWidth="1"/>
    <col min="4624" max="4864" width="10.25" style="413"/>
    <col min="4865" max="4865" width="14" style="413" customWidth="1"/>
    <col min="4866" max="4866" width="2.25" style="413" customWidth="1"/>
    <col min="4867" max="4867" width="9.125" style="413" customWidth="1"/>
    <col min="4868" max="4879" width="7.75" style="413" customWidth="1"/>
    <col min="4880" max="5120" width="10.25" style="413"/>
    <col min="5121" max="5121" width="14" style="413" customWidth="1"/>
    <col min="5122" max="5122" width="2.25" style="413" customWidth="1"/>
    <col min="5123" max="5123" width="9.125" style="413" customWidth="1"/>
    <col min="5124" max="5135" width="7.75" style="413" customWidth="1"/>
    <col min="5136" max="5376" width="10.25" style="413"/>
    <col min="5377" max="5377" width="14" style="413" customWidth="1"/>
    <col min="5378" max="5378" width="2.25" style="413" customWidth="1"/>
    <col min="5379" max="5379" width="9.125" style="413" customWidth="1"/>
    <col min="5380" max="5391" width="7.75" style="413" customWidth="1"/>
    <col min="5392" max="5632" width="10.25" style="413"/>
    <col min="5633" max="5633" width="14" style="413" customWidth="1"/>
    <col min="5634" max="5634" width="2.25" style="413" customWidth="1"/>
    <col min="5635" max="5635" width="9.125" style="413" customWidth="1"/>
    <col min="5636" max="5647" width="7.75" style="413" customWidth="1"/>
    <col min="5648" max="5888" width="10.25" style="413"/>
    <col min="5889" max="5889" width="14" style="413" customWidth="1"/>
    <col min="5890" max="5890" width="2.25" style="413" customWidth="1"/>
    <col min="5891" max="5891" width="9.125" style="413" customWidth="1"/>
    <col min="5892" max="5903" width="7.75" style="413" customWidth="1"/>
    <col min="5904" max="6144" width="10.25" style="413"/>
    <col min="6145" max="6145" width="14" style="413" customWidth="1"/>
    <col min="6146" max="6146" width="2.25" style="413" customWidth="1"/>
    <col min="6147" max="6147" width="9.125" style="413" customWidth="1"/>
    <col min="6148" max="6159" width="7.75" style="413" customWidth="1"/>
    <col min="6160" max="6400" width="10.25" style="413"/>
    <col min="6401" max="6401" width="14" style="413" customWidth="1"/>
    <col min="6402" max="6402" width="2.25" style="413" customWidth="1"/>
    <col min="6403" max="6403" width="9.125" style="413" customWidth="1"/>
    <col min="6404" max="6415" width="7.75" style="413" customWidth="1"/>
    <col min="6416" max="6656" width="10.25" style="413"/>
    <col min="6657" max="6657" width="14" style="413" customWidth="1"/>
    <col min="6658" max="6658" width="2.25" style="413" customWidth="1"/>
    <col min="6659" max="6659" width="9.125" style="413" customWidth="1"/>
    <col min="6660" max="6671" width="7.75" style="413" customWidth="1"/>
    <col min="6672" max="6912" width="10.25" style="413"/>
    <col min="6913" max="6913" width="14" style="413" customWidth="1"/>
    <col min="6914" max="6914" width="2.25" style="413" customWidth="1"/>
    <col min="6915" max="6915" width="9.125" style="413" customWidth="1"/>
    <col min="6916" max="6927" width="7.75" style="413" customWidth="1"/>
    <col min="6928" max="7168" width="10.25" style="413"/>
    <col min="7169" max="7169" width="14" style="413" customWidth="1"/>
    <col min="7170" max="7170" width="2.25" style="413" customWidth="1"/>
    <col min="7171" max="7171" width="9.125" style="413" customWidth="1"/>
    <col min="7172" max="7183" width="7.75" style="413" customWidth="1"/>
    <col min="7184" max="7424" width="10.25" style="413"/>
    <col min="7425" max="7425" width="14" style="413" customWidth="1"/>
    <col min="7426" max="7426" width="2.25" style="413" customWidth="1"/>
    <col min="7427" max="7427" width="9.125" style="413" customWidth="1"/>
    <col min="7428" max="7439" width="7.75" style="413" customWidth="1"/>
    <col min="7440" max="7680" width="10.25" style="413"/>
    <col min="7681" max="7681" width="14" style="413" customWidth="1"/>
    <col min="7682" max="7682" width="2.25" style="413" customWidth="1"/>
    <col min="7683" max="7683" width="9.125" style="413" customWidth="1"/>
    <col min="7684" max="7695" width="7.75" style="413" customWidth="1"/>
    <col min="7696" max="7936" width="10.25" style="413"/>
    <col min="7937" max="7937" width="14" style="413" customWidth="1"/>
    <col min="7938" max="7938" width="2.25" style="413" customWidth="1"/>
    <col min="7939" max="7939" width="9.125" style="413" customWidth="1"/>
    <col min="7940" max="7951" width="7.75" style="413" customWidth="1"/>
    <col min="7952" max="8192" width="10.25" style="413"/>
    <col min="8193" max="8193" width="14" style="413" customWidth="1"/>
    <col min="8194" max="8194" width="2.25" style="413" customWidth="1"/>
    <col min="8195" max="8195" width="9.125" style="413" customWidth="1"/>
    <col min="8196" max="8207" width="7.75" style="413" customWidth="1"/>
    <col min="8208" max="8448" width="10.25" style="413"/>
    <col min="8449" max="8449" width="14" style="413" customWidth="1"/>
    <col min="8450" max="8450" width="2.25" style="413" customWidth="1"/>
    <col min="8451" max="8451" width="9.125" style="413" customWidth="1"/>
    <col min="8452" max="8463" width="7.75" style="413" customWidth="1"/>
    <col min="8464" max="8704" width="10.25" style="413"/>
    <col min="8705" max="8705" width="14" style="413" customWidth="1"/>
    <col min="8706" max="8706" width="2.25" style="413" customWidth="1"/>
    <col min="8707" max="8707" width="9.125" style="413" customWidth="1"/>
    <col min="8708" max="8719" width="7.75" style="413" customWidth="1"/>
    <col min="8720" max="8960" width="10.25" style="413"/>
    <col min="8961" max="8961" width="14" style="413" customWidth="1"/>
    <col min="8962" max="8962" width="2.25" style="413" customWidth="1"/>
    <col min="8963" max="8963" width="9.125" style="413" customWidth="1"/>
    <col min="8964" max="8975" width="7.75" style="413" customWidth="1"/>
    <col min="8976" max="9216" width="10.25" style="413"/>
    <col min="9217" max="9217" width="14" style="413" customWidth="1"/>
    <col min="9218" max="9218" width="2.25" style="413" customWidth="1"/>
    <col min="9219" max="9219" width="9.125" style="413" customWidth="1"/>
    <col min="9220" max="9231" width="7.75" style="413" customWidth="1"/>
    <col min="9232" max="9472" width="10.25" style="413"/>
    <col min="9473" max="9473" width="14" style="413" customWidth="1"/>
    <col min="9474" max="9474" width="2.25" style="413" customWidth="1"/>
    <col min="9475" max="9475" width="9.125" style="413" customWidth="1"/>
    <col min="9476" max="9487" width="7.75" style="413" customWidth="1"/>
    <col min="9488" max="9728" width="10.25" style="413"/>
    <col min="9729" max="9729" width="14" style="413" customWidth="1"/>
    <col min="9730" max="9730" width="2.25" style="413" customWidth="1"/>
    <col min="9731" max="9731" width="9.125" style="413" customWidth="1"/>
    <col min="9732" max="9743" width="7.75" style="413" customWidth="1"/>
    <col min="9744" max="9984" width="10.25" style="413"/>
    <col min="9985" max="9985" width="14" style="413" customWidth="1"/>
    <col min="9986" max="9986" width="2.25" style="413" customWidth="1"/>
    <col min="9987" max="9987" width="9.125" style="413" customWidth="1"/>
    <col min="9988" max="9999" width="7.75" style="413" customWidth="1"/>
    <col min="10000" max="10240" width="10.25" style="413"/>
    <col min="10241" max="10241" width="14" style="413" customWidth="1"/>
    <col min="10242" max="10242" width="2.25" style="413" customWidth="1"/>
    <col min="10243" max="10243" width="9.125" style="413" customWidth="1"/>
    <col min="10244" max="10255" width="7.75" style="413" customWidth="1"/>
    <col min="10256" max="10496" width="10.25" style="413"/>
    <col min="10497" max="10497" width="14" style="413" customWidth="1"/>
    <col min="10498" max="10498" width="2.25" style="413" customWidth="1"/>
    <col min="10499" max="10499" width="9.125" style="413" customWidth="1"/>
    <col min="10500" max="10511" width="7.75" style="413" customWidth="1"/>
    <col min="10512" max="10752" width="10.25" style="413"/>
    <col min="10753" max="10753" width="14" style="413" customWidth="1"/>
    <col min="10754" max="10754" width="2.25" style="413" customWidth="1"/>
    <col min="10755" max="10755" width="9.125" style="413" customWidth="1"/>
    <col min="10756" max="10767" width="7.75" style="413" customWidth="1"/>
    <col min="10768" max="11008" width="10.25" style="413"/>
    <col min="11009" max="11009" width="14" style="413" customWidth="1"/>
    <col min="11010" max="11010" width="2.25" style="413" customWidth="1"/>
    <col min="11011" max="11011" width="9.125" style="413" customWidth="1"/>
    <col min="11012" max="11023" width="7.75" style="413" customWidth="1"/>
    <col min="11024" max="11264" width="10.25" style="413"/>
    <col min="11265" max="11265" width="14" style="413" customWidth="1"/>
    <col min="11266" max="11266" width="2.25" style="413" customWidth="1"/>
    <col min="11267" max="11267" width="9.125" style="413" customWidth="1"/>
    <col min="11268" max="11279" width="7.75" style="413" customWidth="1"/>
    <col min="11280" max="11520" width="10.25" style="413"/>
    <col min="11521" max="11521" width="14" style="413" customWidth="1"/>
    <col min="11522" max="11522" width="2.25" style="413" customWidth="1"/>
    <col min="11523" max="11523" width="9.125" style="413" customWidth="1"/>
    <col min="11524" max="11535" width="7.75" style="413" customWidth="1"/>
    <col min="11536" max="11776" width="10.25" style="413"/>
    <col min="11777" max="11777" width="14" style="413" customWidth="1"/>
    <col min="11778" max="11778" width="2.25" style="413" customWidth="1"/>
    <col min="11779" max="11779" width="9.125" style="413" customWidth="1"/>
    <col min="11780" max="11791" width="7.75" style="413" customWidth="1"/>
    <col min="11792" max="12032" width="10.25" style="413"/>
    <col min="12033" max="12033" width="14" style="413" customWidth="1"/>
    <col min="12034" max="12034" width="2.25" style="413" customWidth="1"/>
    <col min="12035" max="12035" width="9.125" style="413" customWidth="1"/>
    <col min="12036" max="12047" width="7.75" style="413" customWidth="1"/>
    <col min="12048" max="12288" width="10.25" style="413"/>
    <col min="12289" max="12289" width="14" style="413" customWidth="1"/>
    <col min="12290" max="12290" width="2.25" style="413" customWidth="1"/>
    <col min="12291" max="12291" width="9.125" style="413" customWidth="1"/>
    <col min="12292" max="12303" width="7.75" style="413" customWidth="1"/>
    <col min="12304" max="12544" width="10.25" style="413"/>
    <col min="12545" max="12545" width="14" style="413" customWidth="1"/>
    <col min="12546" max="12546" width="2.25" style="413" customWidth="1"/>
    <col min="12547" max="12547" width="9.125" style="413" customWidth="1"/>
    <col min="12548" max="12559" width="7.75" style="413" customWidth="1"/>
    <col min="12560" max="12800" width="10.25" style="413"/>
    <col min="12801" max="12801" width="14" style="413" customWidth="1"/>
    <col min="12802" max="12802" width="2.25" style="413" customWidth="1"/>
    <col min="12803" max="12803" width="9.125" style="413" customWidth="1"/>
    <col min="12804" max="12815" width="7.75" style="413" customWidth="1"/>
    <col min="12816" max="13056" width="10.25" style="413"/>
    <col min="13057" max="13057" width="14" style="413" customWidth="1"/>
    <col min="13058" max="13058" width="2.25" style="413" customWidth="1"/>
    <col min="13059" max="13059" width="9.125" style="413" customWidth="1"/>
    <col min="13060" max="13071" width="7.75" style="413" customWidth="1"/>
    <col min="13072" max="13312" width="10.25" style="413"/>
    <col min="13313" max="13313" width="14" style="413" customWidth="1"/>
    <col min="13314" max="13314" width="2.25" style="413" customWidth="1"/>
    <col min="13315" max="13315" width="9.125" style="413" customWidth="1"/>
    <col min="13316" max="13327" width="7.75" style="413" customWidth="1"/>
    <col min="13328" max="13568" width="10.25" style="413"/>
    <col min="13569" max="13569" width="14" style="413" customWidth="1"/>
    <col min="13570" max="13570" width="2.25" style="413" customWidth="1"/>
    <col min="13571" max="13571" width="9.125" style="413" customWidth="1"/>
    <col min="13572" max="13583" width="7.75" style="413" customWidth="1"/>
    <col min="13584" max="13824" width="10.25" style="413"/>
    <col min="13825" max="13825" width="14" style="413" customWidth="1"/>
    <col min="13826" max="13826" width="2.25" style="413" customWidth="1"/>
    <col min="13827" max="13827" width="9.125" style="413" customWidth="1"/>
    <col min="13828" max="13839" width="7.75" style="413" customWidth="1"/>
    <col min="13840" max="14080" width="10.25" style="413"/>
    <col min="14081" max="14081" width="14" style="413" customWidth="1"/>
    <col min="14082" max="14082" width="2.25" style="413" customWidth="1"/>
    <col min="14083" max="14083" width="9.125" style="413" customWidth="1"/>
    <col min="14084" max="14095" width="7.75" style="413" customWidth="1"/>
    <col min="14096" max="14336" width="10.25" style="413"/>
    <col min="14337" max="14337" width="14" style="413" customWidth="1"/>
    <col min="14338" max="14338" width="2.25" style="413" customWidth="1"/>
    <col min="14339" max="14339" width="9.125" style="413" customWidth="1"/>
    <col min="14340" max="14351" width="7.75" style="413" customWidth="1"/>
    <col min="14352" max="14592" width="10.25" style="413"/>
    <col min="14593" max="14593" width="14" style="413" customWidth="1"/>
    <col min="14594" max="14594" width="2.25" style="413" customWidth="1"/>
    <col min="14595" max="14595" width="9.125" style="413" customWidth="1"/>
    <col min="14596" max="14607" width="7.75" style="413" customWidth="1"/>
    <col min="14608" max="14848" width="10.25" style="413"/>
    <col min="14849" max="14849" width="14" style="413" customWidth="1"/>
    <col min="14850" max="14850" width="2.25" style="413" customWidth="1"/>
    <col min="14851" max="14851" width="9.125" style="413" customWidth="1"/>
    <col min="14852" max="14863" width="7.75" style="413" customWidth="1"/>
    <col min="14864" max="15104" width="10.25" style="413"/>
    <col min="15105" max="15105" width="14" style="413" customWidth="1"/>
    <col min="15106" max="15106" width="2.25" style="413" customWidth="1"/>
    <col min="15107" max="15107" width="9.125" style="413" customWidth="1"/>
    <col min="15108" max="15119" width="7.75" style="413" customWidth="1"/>
    <col min="15120" max="15360" width="10.25" style="413"/>
    <col min="15361" max="15361" width="14" style="413" customWidth="1"/>
    <col min="15362" max="15362" width="2.25" style="413" customWidth="1"/>
    <col min="15363" max="15363" width="9.125" style="413" customWidth="1"/>
    <col min="15364" max="15375" width="7.75" style="413" customWidth="1"/>
    <col min="15376" max="15616" width="10.25" style="413"/>
    <col min="15617" max="15617" width="14" style="413" customWidth="1"/>
    <col min="15618" max="15618" width="2.25" style="413" customWidth="1"/>
    <col min="15619" max="15619" width="9.125" style="413" customWidth="1"/>
    <col min="15620" max="15631" width="7.75" style="413" customWidth="1"/>
    <col min="15632" max="15872" width="10.25" style="413"/>
    <col min="15873" max="15873" width="14" style="413" customWidth="1"/>
    <col min="15874" max="15874" width="2.25" style="413" customWidth="1"/>
    <col min="15875" max="15875" width="9.125" style="413" customWidth="1"/>
    <col min="15876" max="15887" width="7.75" style="413" customWidth="1"/>
    <col min="15888" max="16128" width="10.25" style="413"/>
    <col min="16129" max="16129" width="14" style="413" customWidth="1"/>
    <col min="16130" max="16130" width="2.25" style="413" customWidth="1"/>
    <col min="16131" max="16131" width="9.125" style="413" customWidth="1"/>
    <col min="16132" max="16143" width="7.75" style="413" customWidth="1"/>
    <col min="16144" max="16384" width="10.25" style="413"/>
  </cols>
  <sheetData>
    <row r="1" spans="1:15" ht="27.6" customHeight="1">
      <c r="A1" s="432" t="s">
        <v>639</v>
      </c>
      <c r="B1" s="432"/>
      <c r="C1" s="432"/>
      <c r="D1" s="432"/>
      <c r="E1" s="432"/>
      <c r="F1" s="432"/>
      <c r="G1" s="432"/>
      <c r="H1" s="432"/>
      <c r="I1" s="432"/>
      <c r="J1" s="432"/>
      <c r="K1" s="432"/>
      <c r="L1" s="432"/>
      <c r="M1" s="432"/>
      <c r="N1" s="432"/>
      <c r="O1" s="432"/>
    </row>
    <row r="2" spans="1:15" ht="17.45" customHeight="1">
      <c r="A2" s="1150" t="s">
        <v>751</v>
      </c>
      <c r="B2" s="1150"/>
      <c r="C2" s="1150"/>
      <c r="D2" s="414"/>
      <c r="E2" s="1151" t="s">
        <v>579</v>
      </c>
      <c r="F2" s="1151"/>
      <c r="G2" s="1151"/>
      <c r="H2" s="1151"/>
      <c r="I2" s="1151"/>
      <c r="J2" s="1151"/>
      <c r="K2" s="1151"/>
      <c r="L2" s="1151"/>
      <c r="M2" s="1151"/>
      <c r="N2" s="1151"/>
      <c r="O2" s="1151"/>
    </row>
    <row r="3" spans="1:15" ht="23.45" customHeight="1">
      <c r="A3" s="1150"/>
      <c r="B3" s="1150"/>
      <c r="C3" s="1150"/>
      <c r="D3" s="414"/>
      <c r="E3" s="415" t="s">
        <v>585</v>
      </c>
      <c r="F3" s="415" t="s">
        <v>589</v>
      </c>
      <c r="G3" s="415" t="s">
        <v>590</v>
      </c>
      <c r="H3" s="415" t="s">
        <v>591</v>
      </c>
      <c r="I3" s="415" t="s">
        <v>592</v>
      </c>
      <c r="J3" s="415" t="s">
        <v>593</v>
      </c>
      <c r="K3" s="415" t="s">
        <v>594</v>
      </c>
      <c r="L3" s="415" t="s">
        <v>595</v>
      </c>
      <c r="M3" s="415" t="s">
        <v>596</v>
      </c>
      <c r="N3" s="415" t="s">
        <v>597</v>
      </c>
      <c r="O3" s="415" t="s">
        <v>598</v>
      </c>
    </row>
    <row r="4" spans="1:15">
      <c r="A4" s="1152" t="s">
        <v>752</v>
      </c>
      <c r="B4" s="1151" t="s">
        <v>753</v>
      </c>
      <c r="C4" s="1151"/>
      <c r="D4" s="416" t="s">
        <v>24</v>
      </c>
      <c r="E4" s="430">
        <v>2027</v>
      </c>
      <c r="F4" s="430">
        <v>2093</v>
      </c>
      <c r="G4" s="430">
        <v>2190</v>
      </c>
      <c r="H4" s="430">
        <v>2279</v>
      </c>
      <c r="I4" s="430">
        <v>2339</v>
      </c>
      <c r="J4" s="430">
        <v>2360</v>
      </c>
      <c r="K4" s="430">
        <v>2263</v>
      </c>
      <c r="L4" s="430">
        <v>2235</v>
      </c>
      <c r="M4" s="430">
        <v>2427</v>
      </c>
      <c r="N4" s="430">
        <v>2233</v>
      </c>
      <c r="O4" s="430">
        <v>2318</v>
      </c>
    </row>
    <row r="5" spans="1:15">
      <c r="A5" s="1152"/>
      <c r="B5" s="1152" t="s">
        <v>754</v>
      </c>
      <c r="C5" s="1153" t="s">
        <v>586</v>
      </c>
      <c r="D5" s="416" t="s">
        <v>24</v>
      </c>
      <c r="E5" s="430">
        <f t="shared" ref="E5:L5" si="0">SUM(E13,E21,E29,E37,E45)</f>
        <v>1019</v>
      </c>
      <c r="F5" s="430">
        <f t="shared" si="0"/>
        <v>1007</v>
      </c>
      <c r="G5" s="430">
        <f t="shared" si="0"/>
        <v>1109</v>
      </c>
      <c r="H5" s="430">
        <f t="shared" si="0"/>
        <v>1205</v>
      </c>
      <c r="I5" s="430">
        <f t="shared" si="0"/>
        <v>1178</v>
      </c>
      <c r="J5" s="430">
        <f t="shared" si="0"/>
        <v>1212</v>
      </c>
      <c r="K5" s="430">
        <f t="shared" si="0"/>
        <v>1094</v>
      </c>
      <c r="L5" s="430">
        <f t="shared" si="0"/>
        <v>1071</v>
      </c>
      <c r="M5" s="430">
        <f>SUM(M13,M21,M29,M37,M45)</f>
        <v>1182</v>
      </c>
      <c r="N5" s="430">
        <v>1077</v>
      </c>
      <c r="O5" s="430">
        <v>1134</v>
      </c>
    </row>
    <row r="6" spans="1:15">
      <c r="A6" s="1152"/>
      <c r="B6" s="1152"/>
      <c r="C6" s="1153"/>
      <c r="D6" s="416" t="s">
        <v>562</v>
      </c>
      <c r="E6" s="431">
        <f t="shared" ref="E6:O6" si="1">E5/E4*100</f>
        <v>50.271336951159348</v>
      </c>
      <c r="F6" s="431">
        <f t="shared" si="1"/>
        <v>48.112756808408982</v>
      </c>
      <c r="G6" s="431">
        <f t="shared" si="1"/>
        <v>50.639269406392692</v>
      </c>
      <c r="H6" s="431">
        <f t="shared" si="1"/>
        <v>52.87406757349715</v>
      </c>
      <c r="I6" s="431">
        <f t="shared" si="1"/>
        <v>50.36340316374519</v>
      </c>
      <c r="J6" s="431">
        <f t="shared" si="1"/>
        <v>51.355932203389834</v>
      </c>
      <c r="K6" s="431">
        <f t="shared" si="1"/>
        <v>48.342907644719403</v>
      </c>
      <c r="L6" s="431">
        <f t="shared" si="1"/>
        <v>47.919463087248317</v>
      </c>
      <c r="M6" s="431">
        <f t="shared" si="1"/>
        <v>48.702101359703335</v>
      </c>
      <c r="N6" s="431">
        <f t="shared" si="1"/>
        <v>48.23107926556203</v>
      </c>
      <c r="O6" s="431">
        <f t="shared" si="1"/>
        <v>48.921484037963765</v>
      </c>
    </row>
    <row r="7" spans="1:15">
      <c r="A7" s="1152"/>
      <c r="B7" s="1152"/>
      <c r="C7" s="1153" t="s">
        <v>587</v>
      </c>
      <c r="D7" s="416" t="s">
        <v>24</v>
      </c>
      <c r="E7" s="430">
        <v>1008</v>
      </c>
      <c r="F7" s="430">
        <v>1086</v>
      </c>
      <c r="G7" s="430">
        <v>1081</v>
      </c>
      <c r="H7" s="430">
        <v>1074</v>
      </c>
      <c r="I7" s="430">
        <v>1161</v>
      </c>
      <c r="J7" s="430">
        <v>1148</v>
      </c>
      <c r="K7" s="430">
        <v>1169</v>
      </c>
      <c r="L7" s="430">
        <v>1164</v>
      </c>
      <c r="M7" s="430">
        <v>1245</v>
      </c>
      <c r="N7" s="430">
        <v>1156</v>
      </c>
      <c r="O7" s="430">
        <v>1184</v>
      </c>
    </row>
    <row r="8" spans="1:15">
      <c r="A8" s="1152"/>
      <c r="B8" s="1152"/>
      <c r="C8" s="1153"/>
      <c r="D8" s="416" t="s">
        <v>562</v>
      </c>
      <c r="E8" s="431">
        <f t="shared" ref="E8:O8" si="2">E7/E4*100</f>
        <v>49.728663048840652</v>
      </c>
      <c r="F8" s="431">
        <f t="shared" si="2"/>
        <v>51.887243191591011</v>
      </c>
      <c r="G8" s="431">
        <f t="shared" si="2"/>
        <v>49.360730593607308</v>
      </c>
      <c r="H8" s="431">
        <f t="shared" si="2"/>
        <v>47.125932426502857</v>
      </c>
      <c r="I8" s="431">
        <f t="shared" si="2"/>
        <v>49.63659683625481</v>
      </c>
      <c r="J8" s="431">
        <f t="shared" si="2"/>
        <v>48.644067796610166</v>
      </c>
      <c r="K8" s="431">
        <f t="shared" si="2"/>
        <v>51.657092355280597</v>
      </c>
      <c r="L8" s="431">
        <f t="shared" si="2"/>
        <v>52.080536912751676</v>
      </c>
      <c r="M8" s="431">
        <f t="shared" si="2"/>
        <v>51.297898640296658</v>
      </c>
      <c r="N8" s="431">
        <f t="shared" si="2"/>
        <v>51.76892073443797</v>
      </c>
      <c r="O8" s="431">
        <f t="shared" si="2"/>
        <v>51.078515962036242</v>
      </c>
    </row>
    <row r="9" spans="1:15">
      <c r="A9" s="1152"/>
      <c r="B9" s="1152"/>
      <c r="C9" s="1154" t="s">
        <v>282</v>
      </c>
      <c r="D9" s="416" t="s">
        <v>24</v>
      </c>
      <c r="E9" s="430">
        <v>276</v>
      </c>
      <c r="F9" s="430">
        <v>288</v>
      </c>
      <c r="G9" s="430">
        <v>285</v>
      </c>
      <c r="H9" s="430">
        <v>282</v>
      </c>
      <c r="I9" s="430">
        <v>258</v>
      </c>
      <c r="J9" s="430">
        <v>280</v>
      </c>
      <c r="K9" s="430">
        <v>321</v>
      </c>
      <c r="L9" s="430">
        <v>321</v>
      </c>
      <c r="M9" s="430">
        <v>321</v>
      </c>
      <c r="N9" s="430">
        <v>330</v>
      </c>
      <c r="O9" s="430">
        <v>375</v>
      </c>
    </row>
    <row r="10" spans="1:15">
      <c r="A10" s="1152"/>
      <c r="B10" s="1152"/>
      <c r="C10" s="1154"/>
      <c r="D10" s="416" t="s">
        <v>562</v>
      </c>
      <c r="E10" s="431">
        <f t="shared" ref="E10:O10" si="3">E9/E4*100</f>
        <v>13.616181549087322</v>
      </c>
      <c r="F10" s="431">
        <f t="shared" si="3"/>
        <v>13.760152890587673</v>
      </c>
      <c r="G10" s="431">
        <f t="shared" si="3"/>
        <v>13.013698630136986</v>
      </c>
      <c r="H10" s="431">
        <f t="shared" si="3"/>
        <v>12.373848179025888</v>
      </c>
      <c r="I10" s="431">
        <f t="shared" si="3"/>
        <v>11.03035485250107</v>
      </c>
      <c r="J10" s="431">
        <f t="shared" si="3"/>
        <v>11.864406779661017</v>
      </c>
      <c r="K10" s="431">
        <f t="shared" si="3"/>
        <v>14.184710561201944</v>
      </c>
      <c r="L10" s="431">
        <f t="shared" si="3"/>
        <v>14.36241610738255</v>
      </c>
      <c r="M10" s="431">
        <f t="shared" si="3"/>
        <v>13.226205191594561</v>
      </c>
      <c r="N10" s="431">
        <f t="shared" si="3"/>
        <v>14.77832512315271</v>
      </c>
      <c r="O10" s="431">
        <f t="shared" si="3"/>
        <v>16.177739430543571</v>
      </c>
    </row>
    <row r="11" spans="1:15" ht="13.9" customHeight="1">
      <c r="A11" s="1155" t="s">
        <v>755</v>
      </c>
      <c r="B11" s="1156" t="s">
        <v>753</v>
      </c>
      <c r="C11" s="1156"/>
      <c r="D11" s="416" t="s">
        <v>24</v>
      </c>
      <c r="E11" s="430">
        <v>187</v>
      </c>
      <c r="F11" s="430">
        <v>136</v>
      </c>
      <c r="G11" s="430">
        <v>148</v>
      </c>
      <c r="H11" s="430">
        <v>204</v>
      </c>
      <c r="I11" s="430">
        <v>238</v>
      </c>
      <c r="J11" s="430">
        <v>204</v>
      </c>
      <c r="K11" s="430">
        <v>177</v>
      </c>
      <c r="L11" s="430">
        <v>141</v>
      </c>
      <c r="M11" s="430">
        <v>154</v>
      </c>
      <c r="N11" s="430">
        <v>116</v>
      </c>
      <c r="O11" s="430">
        <v>129</v>
      </c>
    </row>
    <row r="12" spans="1:15">
      <c r="A12" s="1155"/>
      <c r="B12" s="1156"/>
      <c r="C12" s="1156"/>
      <c r="D12" s="416" t="s">
        <v>562</v>
      </c>
      <c r="E12" s="431">
        <f t="shared" ref="E12:O12" si="4">E11/E4*100</f>
        <v>9.2254563394178586</v>
      </c>
      <c r="F12" s="431">
        <f t="shared" si="4"/>
        <v>6.4978499761108459</v>
      </c>
      <c r="G12" s="431">
        <f t="shared" si="4"/>
        <v>6.7579908675799087</v>
      </c>
      <c r="H12" s="431">
        <f t="shared" si="4"/>
        <v>8.9512944273804287</v>
      </c>
      <c r="I12" s="431">
        <f t="shared" si="4"/>
        <v>10.175288584865328</v>
      </c>
      <c r="J12" s="431">
        <f t="shared" si="4"/>
        <v>8.6440677966101696</v>
      </c>
      <c r="K12" s="431">
        <f t="shared" si="4"/>
        <v>7.8214759169244363</v>
      </c>
      <c r="L12" s="431">
        <f t="shared" si="4"/>
        <v>6.3087248322147653</v>
      </c>
      <c r="M12" s="431">
        <f t="shared" si="4"/>
        <v>6.3452822414503505</v>
      </c>
      <c r="N12" s="431">
        <f t="shared" si="4"/>
        <v>5.1948051948051948</v>
      </c>
      <c r="O12" s="431">
        <f t="shared" si="4"/>
        <v>5.5651423641069888</v>
      </c>
    </row>
    <row r="13" spans="1:15" ht="15" customHeight="1">
      <c r="A13" s="1155"/>
      <c r="B13" s="1152" t="s">
        <v>754</v>
      </c>
      <c r="C13" s="1153" t="s">
        <v>586</v>
      </c>
      <c r="D13" s="416" t="s">
        <v>24</v>
      </c>
      <c r="E13" s="430">
        <f t="shared" ref="E13:L13" si="5">E11-E15</f>
        <v>121</v>
      </c>
      <c r="F13" s="430">
        <f t="shared" si="5"/>
        <v>87</v>
      </c>
      <c r="G13" s="430">
        <f t="shared" si="5"/>
        <v>96</v>
      </c>
      <c r="H13" s="430">
        <f t="shared" si="5"/>
        <v>127</v>
      </c>
      <c r="I13" s="430">
        <f t="shared" si="5"/>
        <v>157</v>
      </c>
      <c r="J13" s="430">
        <f t="shared" si="5"/>
        <v>135</v>
      </c>
      <c r="K13" s="430">
        <f t="shared" si="5"/>
        <v>108</v>
      </c>
      <c r="L13" s="430">
        <f t="shared" si="5"/>
        <v>81</v>
      </c>
      <c r="M13" s="430">
        <f>M11-M15</f>
        <v>83</v>
      </c>
      <c r="N13" s="430">
        <v>68</v>
      </c>
      <c r="O13" s="430">
        <v>76</v>
      </c>
    </row>
    <row r="14" spans="1:15">
      <c r="A14" s="1155"/>
      <c r="B14" s="1152"/>
      <c r="C14" s="1153"/>
      <c r="D14" s="416" t="s">
        <v>562</v>
      </c>
      <c r="E14" s="431">
        <f t="shared" ref="E14:O14" si="6">E13/E5*100</f>
        <v>11.874386653581944</v>
      </c>
      <c r="F14" s="431">
        <f t="shared" si="6"/>
        <v>8.6395233366434958</v>
      </c>
      <c r="G14" s="431">
        <f t="shared" si="6"/>
        <v>8.6564472497745726</v>
      </c>
      <c r="H14" s="431">
        <f t="shared" si="6"/>
        <v>10.539419087136929</v>
      </c>
      <c r="I14" s="431">
        <f t="shared" si="6"/>
        <v>13.3276740237691</v>
      </c>
      <c r="J14" s="431">
        <f t="shared" si="6"/>
        <v>11.138613861386139</v>
      </c>
      <c r="K14" s="431">
        <f t="shared" si="6"/>
        <v>9.8720292504570395</v>
      </c>
      <c r="L14" s="431">
        <f t="shared" si="6"/>
        <v>7.5630252100840334</v>
      </c>
      <c r="M14" s="431">
        <f t="shared" si="6"/>
        <v>7.0219966159052447</v>
      </c>
      <c r="N14" s="431">
        <f t="shared" si="6"/>
        <v>6.3138347260909926</v>
      </c>
      <c r="O14" s="431">
        <f t="shared" si="6"/>
        <v>6.7019400352733687</v>
      </c>
    </row>
    <row r="15" spans="1:15">
      <c r="A15" s="1155"/>
      <c r="B15" s="1152"/>
      <c r="C15" s="1153" t="s">
        <v>587</v>
      </c>
      <c r="D15" s="416" t="s">
        <v>24</v>
      </c>
      <c r="E15" s="430">
        <v>66</v>
      </c>
      <c r="F15" s="430">
        <v>49</v>
      </c>
      <c r="G15" s="430">
        <v>52</v>
      </c>
      <c r="H15" s="430">
        <v>77</v>
      </c>
      <c r="I15" s="430">
        <v>81</v>
      </c>
      <c r="J15" s="430">
        <v>69</v>
      </c>
      <c r="K15" s="430">
        <v>69</v>
      </c>
      <c r="L15" s="430">
        <v>60</v>
      </c>
      <c r="M15" s="430">
        <v>71</v>
      </c>
      <c r="N15" s="430">
        <v>48</v>
      </c>
      <c r="O15" s="430">
        <v>53</v>
      </c>
    </row>
    <row r="16" spans="1:15">
      <c r="A16" s="1155"/>
      <c r="B16" s="1152"/>
      <c r="C16" s="1153"/>
      <c r="D16" s="416" t="s">
        <v>562</v>
      </c>
      <c r="E16" s="431">
        <f t="shared" ref="E16:O16" si="7">E15/E7*100</f>
        <v>6.5476190476190483</v>
      </c>
      <c r="F16" s="431">
        <f t="shared" si="7"/>
        <v>4.5119705340699818</v>
      </c>
      <c r="G16" s="431">
        <f t="shared" si="7"/>
        <v>4.8103607770582792</v>
      </c>
      <c r="H16" s="431">
        <f t="shared" si="7"/>
        <v>7.1694599627560516</v>
      </c>
      <c r="I16" s="431">
        <f t="shared" si="7"/>
        <v>6.9767441860465116</v>
      </c>
      <c r="J16" s="431">
        <f t="shared" si="7"/>
        <v>6.010452961672474</v>
      </c>
      <c r="K16" s="431">
        <f t="shared" si="7"/>
        <v>5.9024807527801535</v>
      </c>
      <c r="L16" s="431">
        <f t="shared" si="7"/>
        <v>5.1546391752577314</v>
      </c>
      <c r="M16" s="431">
        <f t="shared" si="7"/>
        <v>5.7028112449799195</v>
      </c>
      <c r="N16" s="431">
        <f t="shared" si="7"/>
        <v>4.1522491349480966</v>
      </c>
      <c r="O16" s="431">
        <f t="shared" si="7"/>
        <v>4.4763513513513518</v>
      </c>
    </row>
    <row r="17" spans="1:15">
      <c r="A17" s="1155"/>
      <c r="B17" s="1152"/>
      <c r="C17" s="1154" t="s">
        <v>282</v>
      </c>
      <c r="D17" s="416" t="s">
        <v>24</v>
      </c>
      <c r="E17" s="430">
        <v>66</v>
      </c>
      <c r="F17" s="430">
        <v>50</v>
      </c>
      <c r="G17" s="430">
        <v>67</v>
      </c>
      <c r="H17" s="430">
        <v>73</v>
      </c>
      <c r="I17" s="430">
        <v>94</v>
      </c>
      <c r="J17" s="430">
        <v>64</v>
      </c>
      <c r="K17" s="430">
        <v>81</v>
      </c>
      <c r="L17" s="430">
        <v>58</v>
      </c>
      <c r="M17" s="430">
        <v>40</v>
      </c>
      <c r="N17" s="430">
        <v>55</v>
      </c>
      <c r="O17" s="430">
        <v>63</v>
      </c>
    </row>
    <row r="18" spans="1:15">
      <c r="A18" s="1155"/>
      <c r="B18" s="1152"/>
      <c r="C18" s="1154"/>
      <c r="D18" s="416" t="s">
        <v>562</v>
      </c>
      <c r="E18" s="431">
        <f t="shared" ref="E18:O18" si="8">E17/E9*100</f>
        <v>23.913043478260871</v>
      </c>
      <c r="F18" s="431">
        <f t="shared" si="8"/>
        <v>17.361111111111111</v>
      </c>
      <c r="G18" s="431">
        <f t="shared" si="8"/>
        <v>23.508771929824562</v>
      </c>
      <c r="H18" s="431">
        <f t="shared" si="8"/>
        <v>25.886524822695034</v>
      </c>
      <c r="I18" s="431">
        <f t="shared" si="8"/>
        <v>36.434108527131784</v>
      </c>
      <c r="J18" s="431">
        <f t="shared" si="8"/>
        <v>22.857142857142858</v>
      </c>
      <c r="K18" s="431">
        <f t="shared" si="8"/>
        <v>25.233644859813083</v>
      </c>
      <c r="L18" s="431">
        <f t="shared" si="8"/>
        <v>18.068535825545169</v>
      </c>
      <c r="M18" s="431">
        <f t="shared" si="8"/>
        <v>12.461059190031152</v>
      </c>
      <c r="N18" s="431">
        <f t="shared" si="8"/>
        <v>16.666666666666664</v>
      </c>
      <c r="O18" s="431">
        <f t="shared" si="8"/>
        <v>16.8</v>
      </c>
    </row>
    <row r="19" spans="1:15" ht="12.75" customHeight="1">
      <c r="A19" s="1155" t="s">
        <v>756</v>
      </c>
      <c r="B19" s="1151" t="s">
        <v>753</v>
      </c>
      <c r="C19" s="1151"/>
      <c r="D19" s="416" t="s">
        <v>24</v>
      </c>
      <c r="E19" s="430">
        <v>438</v>
      </c>
      <c r="F19" s="430">
        <v>480</v>
      </c>
      <c r="G19" s="430">
        <v>510</v>
      </c>
      <c r="H19" s="430">
        <v>518</v>
      </c>
      <c r="I19" s="430">
        <v>515</v>
      </c>
      <c r="J19" s="430">
        <v>473</v>
      </c>
      <c r="K19" s="430">
        <v>489</v>
      </c>
      <c r="L19" s="430">
        <v>416</v>
      </c>
      <c r="M19" s="430">
        <v>446</v>
      </c>
      <c r="N19" s="430">
        <v>392</v>
      </c>
      <c r="O19" s="430">
        <v>403</v>
      </c>
    </row>
    <row r="20" spans="1:15" ht="12.75" customHeight="1">
      <c r="A20" s="1155"/>
      <c r="B20" s="1151"/>
      <c r="C20" s="1151"/>
      <c r="D20" s="416" t="s">
        <v>562</v>
      </c>
      <c r="E20" s="431">
        <f t="shared" ref="E20:O20" si="9">E19/E4*100</f>
        <v>21.608288110508138</v>
      </c>
      <c r="F20" s="431">
        <f t="shared" si="9"/>
        <v>22.933588150979457</v>
      </c>
      <c r="G20" s="431">
        <f t="shared" si="9"/>
        <v>23.287671232876711</v>
      </c>
      <c r="H20" s="431">
        <f t="shared" si="9"/>
        <v>22.729267222465992</v>
      </c>
      <c r="I20" s="431">
        <f t="shared" si="9"/>
        <v>22.017956391620348</v>
      </c>
      <c r="J20" s="431">
        <f t="shared" si="9"/>
        <v>20.042372881355934</v>
      </c>
      <c r="K20" s="431">
        <f t="shared" si="9"/>
        <v>21.608484312859037</v>
      </c>
      <c r="L20" s="431">
        <f t="shared" si="9"/>
        <v>18.612975391498882</v>
      </c>
      <c r="M20" s="431">
        <f t="shared" si="9"/>
        <v>18.376596621343221</v>
      </c>
      <c r="N20" s="431">
        <f t="shared" si="9"/>
        <v>17.554858934169278</v>
      </c>
      <c r="O20" s="431">
        <f t="shared" si="9"/>
        <v>17.385677308024157</v>
      </c>
    </row>
    <row r="21" spans="1:15">
      <c r="A21" s="1155"/>
      <c r="B21" s="1152" t="s">
        <v>754</v>
      </c>
      <c r="C21" s="1153" t="s">
        <v>586</v>
      </c>
      <c r="D21" s="416" t="s">
        <v>24</v>
      </c>
      <c r="E21" s="430">
        <f t="shared" ref="E21:L21" si="10">E19-E23</f>
        <v>250</v>
      </c>
      <c r="F21" s="430">
        <f t="shared" si="10"/>
        <v>275</v>
      </c>
      <c r="G21" s="430">
        <f t="shared" si="10"/>
        <v>290</v>
      </c>
      <c r="H21" s="430">
        <f t="shared" si="10"/>
        <v>282</v>
      </c>
      <c r="I21" s="430">
        <f t="shared" si="10"/>
        <v>300</v>
      </c>
      <c r="J21" s="430">
        <f t="shared" si="10"/>
        <v>262</v>
      </c>
      <c r="K21" s="430">
        <f t="shared" si="10"/>
        <v>280</v>
      </c>
      <c r="L21" s="430">
        <f t="shared" si="10"/>
        <v>211</v>
      </c>
      <c r="M21" s="430">
        <f>M19-M23</f>
        <v>246</v>
      </c>
      <c r="N21" s="430">
        <v>215</v>
      </c>
      <c r="O21" s="430">
        <v>243</v>
      </c>
    </row>
    <row r="22" spans="1:15">
      <c r="A22" s="1155"/>
      <c r="B22" s="1152"/>
      <c r="C22" s="1153"/>
      <c r="D22" s="416" t="s">
        <v>562</v>
      </c>
      <c r="E22" s="431">
        <f t="shared" ref="E22:O22" si="11">E21/E5*100</f>
        <v>24.533856722276742</v>
      </c>
      <c r="F22" s="431">
        <f t="shared" si="11"/>
        <v>27.308838133068519</v>
      </c>
      <c r="G22" s="431">
        <f t="shared" si="11"/>
        <v>26.149684400360684</v>
      </c>
      <c r="H22" s="431">
        <f t="shared" si="11"/>
        <v>23.402489626556015</v>
      </c>
      <c r="I22" s="431">
        <f t="shared" si="11"/>
        <v>25.466893039049239</v>
      </c>
      <c r="J22" s="431">
        <f t="shared" si="11"/>
        <v>21.617161716171619</v>
      </c>
      <c r="K22" s="431">
        <f t="shared" si="11"/>
        <v>25.594149908592321</v>
      </c>
      <c r="L22" s="431">
        <f t="shared" si="11"/>
        <v>19.701213818860879</v>
      </c>
      <c r="M22" s="431">
        <f t="shared" si="11"/>
        <v>20.812182741116754</v>
      </c>
      <c r="N22" s="431">
        <f t="shared" si="11"/>
        <v>19.962859795728878</v>
      </c>
      <c r="O22" s="431">
        <f t="shared" si="11"/>
        <v>21.428571428571427</v>
      </c>
    </row>
    <row r="23" spans="1:15">
      <c r="A23" s="1155"/>
      <c r="B23" s="1152"/>
      <c r="C23" s="1153" t="s">
        <v>587</v>
      </c>
      <c r="D23" s="416" t="s">
        <v>24</v>
      </c>
      <c r="E23" s="430">
        <v>188</v>
      </c>
      <c r="F23" s="430">
        <v>205</v>
      </c>
      <c r="G23" s="430">
        <v>220</v>
      </c>
      <c r="H23" s="430">
        <v>236</v>
      </c>
      <c r="I23" s="430">
        <v>215</v>
      </c>
      <c r="J23" s="430">
        <v>211</v>
      </c>
      <c r="K23" s="430">
        <v>209</v>
      </c>
      <c r="L23" s="430">
        <v>205</v>
      </c>
      <c r="M23" s="430">
        <v>200</v>
      </c>
      <c r="N23" s="430">
        <v>177</v>
      </c>
      <c r="O23" s="430">
        <v>160</v>
      </c>
    </row>
    <row r="24" spans="1:15">
      <c r="A24" s="1155"/>
      <c r="B24" s="1152"/>
      <c r="C24" s="1153"/>
      <c r="D24" s="416" t="s">
        <v>562</v>
      </c>
      <c r="E24" s="431">
        <f t="shared" ref="E24:O24" si="12">E23/E7*100</f>
        <v>18.650793650793652</v>
      </c>
      <c r="F24" s="431">
        <f t="shared" si="12"/>
        <v>18.876611418047879</v>
      </c>
      <c r="G24" s="431">
        <f t="shared" si="12"/>
        <v>20.351526364477333</v>
      </c>
      <c r="H24" s="431">
        <f t="shared" si="12"/>
        <v>21.973929236499067</v>
      </c>
      <c r="I24" s="431">
        <f t="shared" si="12"/>
        <v>18.518518518518519</v>
      </c>
      <c r="J24" s="431">
        <f t="shared" si="12"/>
        <v>18.379790940766551</v>
      </c>
      <c r="K24" s="431">
        <f t="shared" si="12"/>
        <v>17.878528656971771</v>
      </c>
      <c r="L24" s="431">
        <f t="shared" si="12"/>
        <v>17.611683848797252</v>
      </c>
      <c r="M24" s="431">
        <f t="shared" si="12"/>
        <v>16.064257028112451</v>
      </c>
      <c r="N24" s="431">
        <f t="shared" si="12"/>
        <v>15.311418685121106</v>
      </c>
      <c r="O24" s="431">
        <f t="shared" si="12"/>
        <v>13.513513513513514</v>
      </c>
    </row>
    <row r="25" spans="1:15">
      <c r="A25" s="1155"/>
      <c r="B25" s="1152"/>
      <c r="C25" s="1154" t="s">
        <v>282</v>
      </c>
      <c r="D25" s="416" t="s">
        <v>24</v>
      </c>
      <c r="E25" s="430">
        <v>100</v>
      </c>
      <c r="F25" s="430">
        <v>121</v>
      </c>
      <c r="G25" s="430">
        <v>134</v>
      </c>
      <c r="H25" s="430">
        <v>126</v>
      </c>
      <c r="I25" s="430">
        <v>117</v>
      </c>
      <c r="J25" s="430">
        <v>120</v>
      </c>
      <c r="K25" s="430">
        <v>133</v>
      </c>
      <c r="L25" s="430">
        <v>126</v>
      </c>
      <c r="M25" s="430">
        <v>147</v>
      </c>
      <c r="N25" s="430">
        <v>135</v>
      </c>
      <c r="O25" s="430">
        <v>125</v>
      </c>
    </row>
    <row r="26" spans="1:15">
      <c r="A26" s="1155"/>
      <c r="B26" s="1152"/>
      <c r="C26" s="1154"/>
      <c r="D26" s="416" t="s">
        <v>562</v>
      </c>
      <c r="E26" s="431">
        <f t="shared" ref="E26:O26" si="13">E25/E9*100</f>
        <v>36.231884057971016</v>
      </c>
      <c r="F26" s="431">
        <f t="shared" si="13"/>
        <v>42.013888888888893</v>
      </c>
      <c r="G26" s="431">
        <f t="shared" si="13"/>
        <v>47.017543859649123</v>
      </c>
      <c r="H26" s="431">
        <f t="shared" si="13"/>
        <v>44.680851063829785</v>
      </c>
      <c r="I26" s="431">
        <f t="shared" si="13"/>
        <v>45.348837209302324</v>
      </c>
      <c r="J26" s="431">
        <f t="shared" si="13"/>
        <v>42.857142857142854</v>
      </c>
      <c r="K26" s="431">
        <f t="shared" si="13"/>
        <v>41.433021806853581</v>
      </c>
      <c r="L26" s="431">
        <f t="shared" si="13"/>
        <v>39.252336448598129</v>
      </c>
      <c r="M26" s="431">
        <f t="shared" si="13"/>
        <v>45.794392523364486</v>
      </c>
      <c r="N26" s="431">
        <f t="shared" si="13"/>
        <v>40.909090909090914</v>
      </c>
      <c r="O26" s="431">
        <f t="shared" si="13"/>
        <v>33.333333333333329</v>
      </c>
    </row>
    <row r="27" spans="1:15" ht="12.75" customHeight="1">
      <c r="A27" s="1155" t="s">
        <v>757</v>
      </c>
      <c r="B27" s="1151" t="s">
        <v>753</v>
      </c>
      <c r="C27" s="1151"/>
      <c r="D27" s="416" t="s">
        <v>24</v>
      </c>
      <c r="E27" s="430">
        <v>602</v>
      </c>
      <c r="F27" s="430">
        <v>661</v>
      </c>
      <c r="G27" s="430">
        <v>659</v>
      </c>
      <c r="H27" s="430">
        <v>739</v>
      </c>
      <c r="I27" s="430">
        <v>728</v>
      </c>
      <c r="J27" s="430">
        <v>683</v>
      </c>
      <c r="K27" s="430">
        <v>639</v>
      </c>
      <c r="L27" s="430">
        <v>726</v>
      </c>
      <c r="M27" s="430">
        <v>744</v>
      </c>
      <c r="N27" s="430">
        <v>638</v>
      </c>
      <c r="O27" s="430">
        <v>722</v>
      </c>
    </row>
    <row r="28" spans="1:15" ht="12.75" customHeight="1">
      <c r="A28" s="1155"/>
      <c r="B28" s="1151"/>
      <c r="C28" s="1151"/>
      <c r="D28" s="416" t="s">
        <v>562</v>
      </c>
      <c r="E28" s="431">
        <f t="shared" ref="E28:O28" si="14">E27/E4*100</f>
        <v>29.699062654168724</v>
      </c>
      <c r="F28" s="431">
        <f t="shared" si="14"/>
        <v>31.581462016244625</v>
      </c>
      <c r="G28" s="431">
        <f t="shared" si="14"/>
        <v>30.091324200913245</v>
      </c>
      <c r="H28" s="431">
        <f t="shared" si="14"/>
        <v>32.426502852128124</v>
      </c>
      <c r="I28" s="431">
        <f t="shared" si="14"/>
        <v>31.124412141941001</v>
      </c>
      <c r="J28" s="431">
        <f t="shared" si="14"/>
        <v>28.940677966101696</v>
      </c>
      <c r="K28" s="431">
        <f t="shared" si="14"/>
        <v>28.236853733981444</v>
      </c>
      <c r="L28" s="431">
        <f t="shared" si="14"/>
        <v>32.483221476510067</v>
      </c>
      <c r="M28" s="431">
        <f t="shared" si="14"/>
        <v>30.655129789864027</v>
      </c>
      <c r="N28" s="431">
        <f t="shared" si="14"/>
        <v>28.571428571428569</v>
      </c>
      <c r="O28" s="431">
        <f t="shared" si="14"/>
        <v>31.147540983606557</v>
      </c>
    </row>
    <row r="29" spans="1:15">
      <c r="A29" s="1155"/>
      <c r="B29" s="1152" t="s">
        <v>754</v>
      </c>
      <c r="C29" s="1153" t="s">
        <v>586</v>
      </c>
      <c r="D29" s="416" t="s">
        <v>24</v>
      </c>
      <c r="E29" s="430">
        <f t="shared" ref="E29:L29" si="15">E27-E31</f>
        <v>293</v>
      </c>
      <c r="F29" s="430">
        <f t="shared" si="15"/>
        <v>314</v>
      </c>
      <c r="G29" s="430">
        <f t="shared" si="15"/>
        <v>321</v>
      </c>
      <c r="H29" s="430">
        <f t="shared" si="15"/>
        <v>390</v>
      </c>
      <c r="I29" s="430">
        <f t="shared" si="15"/>
        <v>343</v>
      </c>
      <c r="J29" s="430">
        <f t="shared" si="15"/>
        <v>366</v>
      </c>
      <c r="K29" s="430">
        <f t="shared" si="15"/>
        <v>317</v>
      </c>
      <c r="L29" s="430">
        <f t="shared" si="15"/>
        <v>375</v>
      </c>
      <c r="M29" s="430">
        <f>M27-M31</f>
        <v>380</v>
      </c>
      <c r="N29" s="430">
        <v>322</v>
      </c>
      <c r="O29" s="430">
        <v>358</v>
      </c>
    </row>
    <row r="30" spans="1:15">
      <c r="A30" s="1155"/>
      <c r="B30" s="1152"/>
      <c r="C30" s="1153"/>
      <c r="D30" s="416" t="s">
        <v>562</v>
      </c>
      <c r="E30" s="431">
        <f t="shared" ref="E30:O30" si="16">E29/E5*100</f>
        <v>28.753680078508342</v>
      </c>
      <c r="F30" s="431">
        <f t="shared" si="16"/>
        <v>31.181727904667326</v>
      </c>
      <c r="G30" s="431">
        <f t="shared" si="16"/>
        <v>28.944995491433723</v>
      </c>
      <c r="H30" s="431">
        <f t="shared" si="16"/>
        <v>32.365145228215766</v>
      </c>
      <c r="I30" s="431">
        <f t="shared" si="16"/>
        <v>29.11714770797963</v>
      </c>
      <c r="J30" s="431">
        <f t="shared" si="16"/>
        <v>30.198019801980198</v>
      </c>
      <c r="K30" s="431">
        <f t="shared" si="16"/>
        <v>28.976234003656309</v>
      </c>
      <c r="L30" s="431">
        <f t="shared" si="16"/>
        <v>35.014005602240893</v>
      </c>
      <c r="M30" s="431">
        <f t="shared" si="16"/>
        <v>32.148900169204737</v>
      </c>
      <c r="N30" s="431">
        <f t="shared" si="16"/>
        <v>29.897864438254413</v>
      </c>
      <c r="O30" s="431">
        <f t="shared" si="16"/>
        <v>31.569664902998234</v>
      </c>
    </row>
    <row r="31" spans="1:15">
      <c r="A31" s="1155"/>
      <c r="B31" s="1152"/>
      <c r="C31" s="1153" t="s">
        <v>587</v>
      </c>
      <c r="D31" s="416" t="s">
        <v>24</v>
      </c>
      <c r="E31" s="430">
        <v>309</v>
      </c>
      <c r="F31" s="430">
        <v>347</v>
      </c>
      <c r="G31" s="430">
        <v>338</v>
      </c>
      <c r="H31" s="430">
        <v>349</v>
      </c>
      <c r="I31" s="430">
        <v>385</v>
      </c>
      <c r="J31" s="430">
        <v>317</v>
      </c>
      <c r="K31" s="430">
        <v>322</v>
      </c>
      <c r="L31" s="430">
        <v>351</v>
      </c>
      <c r="M31" s="430">
        <v>364</v>
      </c>
      <c r="N31" s="430">
        <v>316</v>
      </c>
      <c r="O31" s="430">
        <v>364</v>
      </c>
    </row>
    <row r="32" spans="1:15">
      <c r="A32" s="1155"/>
      <c r="B32" s="1152"/>
      <c r="C32" s="1153"/>
      <c r="D32" s="416" t="s">
        <v>562</v>
      </c>
      <c r="E32" s="431">
        <f t="shared" ref="E32:O32" si="17">E31/E7*100</f>
        <v>30.654761904761905</v>
      </c>
      <c r="F32" s="431">
        <f t="shared" si="17"/>
        <v>31.952117863720076</v>
      </c>
      <c r="G32" s="431">
        <f t="shared" si="17"/>
        <v>31.267345050878813</v>
      </c>
      <c r="H32" s="431">
        <f t="shared" si="17"/>
        <v>32.495344506517689</v>
      </c>
      <c r="I32" s="431">
        <f t="shared" si="17"/>
        <v>33.161068044788976</v>
      </c>
      <c r="J32" s="431">
        <f t="shared" si="17"/>
        <v>27.613240418118469</v>
      </c>
      <c r="K32" s="431">
        <f t="shared" si="17"/>
        <v>27.54491017964072</v>
      </c>
      <c r="L32" s="431">
        <f t="shared" si="17"/>
        <v>30.154639175257731</v>
      </c>
      <c r="M32" s="431">
        <f t="shared" si="17"/>
        <v>29.23694779116466</v>
      </c>
      <c r="N32" s="431">
        <f t="shared" si="17"/>
        <v>27.335640138408309</v>
      </c>
      <c r="O32" s="431">
        <f t="shared" si="17"/>
        <v>30.743243243243246</v>
      </c>
    </row>
    <row r="33" spans="1:15">
      <c r="A33" s="1155"/>
      <c r="B33" s="1152"/>
      <c r="C33" s="1154" t="s">
        <v>282</v>
      </c>
      <c r="D33" s="416" t="s">
        <v>24</v>
      </c>
      <c r="E33" s="430">
        <v>68</v>
      </c>
      <c r="F33" s="430">
        <v>64</v>
      </c>
      <c r="G33" s="430">
        <v>47</v>
      </c>
      <c r="H33" s="430">
        <v>42</v>
      </c>
      <c r="I33" s="430">
        <v>39</v>
      </c>
      <c r="J33" s="430">
        <v>47</v>
      </c>
      <c r="K33" s="430">
        <v>60</v>
      </c>
      <c r="L33" s="430">
        <v>71</v>
      </c>
      <c r="M33" s="430">
        <v>73</v>
      </c>
      <c r="N33" s="430">
        <v>63</v>
      </c>
      <c r="O33" s="430">
        <v>81</v>
      </c>
    </row>
    <row r="34" spans="1:15">
      <c r="A34" s="1155"/>
      <c r="B34" s="1152"/>
      <c r="C34" s="1154"/>
      <c r="D34" s="416" t="s">
        <v>562</v>
      </c>
      <c r="E34" s="431">
        <f t="shared" ref="E34:O34" si="18">E33/E9*100</f>
        <v>24.637681159420293</v>
      </c>
      <c r="F34" s="431">
        <f t="shared" si="18"/>
        <v>22.222222222222221</v>
      </c>
      <c r="G34" s="431">
        <f t="shared" si="18"/>
        <v>16.491228070175438</v>
      </c>
      <c r="H34" s="431">
        <f t="shared" si="18"/>
        <v>14.893617021276595</v>
      </c>
      <c r="I34" s="431">
        <f t="shared" si="18"/>
        <v>15.11627906976744</v>
      </c>
      <c r="J34" s="431">
        <f t="shared" si="18"/>
        <v>16.785714285714285</v>
      </c>
      <c r="K34" s="431">
        <f t="shared" si="18"/>
        <v>18.691588785046729</v>
      </c>
      <c r="L34" s="431">
        <f t="shared" si="18"/>
        <v>22.118380062305295</v>
      </c>
      <c r="M34" s="431">
        <f t="shared" si="18"/>
        <v>22.741433021806852</v>
      </c>
      <c r="N34" s="431">
        <f t="shared" si="18"/>
        <v>19.090909090909093</v>
      </c>
      <c r="O34" s="431">
        <f t="shared" si="18"/>
        <v>21.6</v>
      </c>
    </row>
    <row r="35" spans="1:15" ht="12.75" customHeight="1">
      <c r="A35" s="1155" t="s">
        <v>758</v>
      </c>
      <c r="B35" s="1151" t="s">
        <v>753</v>
      </c>
      <c r="C35" s="1151"/>
      <c r="D35" s="416" t="s">
        <v>24</v>
      </c>
      <c r="E35" s="430">
        <v>11</v>
      </c>
      <c r="F35" s="430">
        <v>17</v>
      </c>
      <c r="G35" s="430">
        <v>17</v>
      </c>
      <c r="H35" s="430">
        <v>22</v>
      </c>
      <c r="I35" s="430">
        <v>20</v>
      </c>
      <c r="J35" s="430">
        <v>24</v>
      </c>
      <c r="K35" s="430">
        <v>21</v>
      </c>
      <c r="L35" s="430">
        <v>25</v>
      </c>
      <c r="M35" s="430">
        <v>26</v>
      </c>
      <c r="N35" s="430">
        <v>26</v>
      </c>
      <c r="O35" s="430">
        <v>21</v>
      </c>
    </row>
    <row r="36" spans="1:15" ht="12.75" customHeight="1">
      <c r="A36" s="1155"/>
      <c r="B36" s="1151"/>
      <c r="C36" s="1151"/>
      <c r="D36" s="416" t="s">
        <v>562</v>
      </c>
      <c r="E36" s="431">
        <f t="shared" ref="E36:O36" si="19">E35/E4*100</f>
        <v>0.54267390231869761</v>
      </c>
      <c r="F36" s="431">
        <f t="shared" si="19"/>
        <v>0.81223124701385574</v>
      </c>
      <c r="G36" s="431">
        <f t="shared" si="19"/>
        <v>0.77625570776255703</v>
      </c>
      <c r="H36" s="431">
        <f t="shared" si="19"/>
        <v>0.96533567354102678</v>
      </c>
      <c r="I36" s="431">
        <f t="shared" si="19"/>
        <v>0.85506626763574189</v>
      </c>
      <c r="J36" s="431">
        <f t="shared" si="19"/>
        <v>1.0169491525423728</v>
      </c>
      <c r="K36" s="431">
        <f t="shared" si="19"/>
        <v>0.92797171895713659</v>
      </c>
      <c r="L36" s="431">
        <f t="shared" si="19"/>
        <v>1.1185682326621924</v>
      </c>
      <c r="M36" s="431">
        <f t="shared" si="19"/>
        <v>1.0712814173877214</v>
      </c>
      <c r="N36" s="431">
        <f t="shared" si="19"/>
        <v>1.1643528884908196</v>
      </c>
      <c r="O36" s="431">
        <f t="shared" si="19"/>
        <v>0.90595340811044001</v>
      </c>
    </row>
    <row r="37" spans="1:15">
      <c r="A37" s="1155"/>
      <c r="B37" s="1152" t="s">
        <v>754</v>
      </c>
      <c r="C37" s="1153" t="s">
        <v>586</v>
      </c>
      <c r="D37" s="416" t="s">
        <v>24</v>
      </c>
      <c r="E37" s="430">
        <f t="shared" ref="E37:L37" si="20">E35-E39</f>
        <v>5</v>
      </c>
      <c r="F37" s="430">
        <f t="shared" si="20"/>
        <v>10</v>
      </c>
      <c r="G37" s="430">
        <f t="shared" si="20"/>
        <v>11</v>
      </c>
      <c r="H37" s="430">
        <f t="shared" si="20"/>
        <v>14</v>
      </c>
      <c r="I37" s="430">
        <f t="shared" si="20"/>
        <v>5</v>
      </c>
      <c r="J37" s="430">
        <f t="shared" si="20"/>
        <v>13</v>
      </c>
      <c r="K37" s="430">
        <f t="shared" si="20"/>
        <v>11</v>
      </c>
      <c r="L37" s="430">
        <f t="shared" si="20"/>
        <v>13</v>
      </c>
      <c r="M37" s="430">
        <f>M35-M39</f>
        <v>15</v>
      </c>
      <c r="N37" s="430">
        <v>13</v>
      </c>
      <c r="O37" s="430">
        <v>10</v>
      </c>
    </row>
    <row r="38" spans="1:15">
      <c r="A38" s="1155"/>
      <c r="B38" s="1152"/>
      <c r="C38" s="1153"/>
      <c r="D38" s="416" t="s">
        <v>562</v>
      </c>
      <c r="E38" s="431">
        <f t="shared" ref="E38:O38" si="21">E37/E5*100</f>
        <v>0.49067713444553485</v>
      </c>
      <c r="F38" s="431">
        <f t="shared" si="21"/>
        <v>0.99304865938430986</v>
      </c>
      <c r="G38" s="431">
        <f t="shared" si="21"/>
        <v>0.99188458070333629</v>
      </c>
      <c r="H38" s="431">
        <f t="shared" si="21"/>
        <v>1.1618257261410789</v>
      </c>
      <c r="I38" s="431">
        <f t="shared" si="21"/>
        <v>0.42444821731748728</v>
      </c>
      <c r="J38" s="431">
        <f t="shared" si="21"/>
        <v>1.0726072607260726</v>
      </c>
      <c r="K38" s="431">
        <f t="shared" si="21"/>
        <v>1.0054844606946984</v>
      </c>
      <c r="L38" s="431">
        <f t="shared" si="21"/>
        <v>1.2138188608776845</v>
      </c>
      <c r="M38" s="431">
        <f t="shared" si="21"/>
        <v>1.2690355329949239</v>
      </c>
      <c r="N38" s="431">
        <f t="shared" si="21"/>
        <v>1.2070566388115136</v>
      </c>
      <c r="O38" s="431">
        <f t="shared" si="21"/>
        <v>0.88183421516754845</v>
      </c>
    </row>
    <row r="39" spans="1:15">
      <c r="A39" s="1155"/>
      <c r="B39" s="1152"/>
      <c r="C39" s="1153" t="s">
        <v>587</v>
      </c>
      <c r="D39" s="416" t="s">
        <v>24</v>
      </c>
      <c r="E39" s="430">
        <v>6</v>
      </c>
      <c r="F39" s="430">
        <v>7</v>
      </c>
      <c r="G39" s="430">
        <v>6</v>
      </c>
      <c r="H39" s="430">
        <v>8</v>
      </c>
      <c r="I39" s="430">
        <v>15</v>
      </c>
      <c r="J39" s="430">
        <v>11</v>
      </c>
      <c r="K39" s="430">
        <v>10</v>
      </c>
      <c r="L39" s="430">
        <v>12</v>
      </c>
      <c r="M39" s="430">
        <v>11</v>
      </c>
      <c r="N39" s="430">
        <v>13</v>
      </c>
      <c r="O39" s="430">
        <v>11</v>
      </c>
    </row>
    <row r="40" spans="1:15" ht="15" customHeight="1">
      <c r="A40" s="1155"/>
      <c r="B40" s="1152"/>
      <c r="C40" s="1153"/>
      <c r="D40" s="416" t="s">
        <v>562</v>
      </c>
      <c r="E40" s="431">
        <f t="shared" ref="E40:O40" si="22">E39/E7*100</f>
        <v>0.59523809523809523</v>
      </c>
      <c r="F40" s="431">
        <f t="shared" si="22"/>
        <v>0.64456721915285453</v>
      </c>
      <c r="G40" s="431">
        <f t="shared" si="22"/>
        <v>0.55504162812210911</v>
      </c>
      <c r="H40" s="431">
        <f t="shared" si="22"/>
        <v>0.74487895716945995</v>
      </c>
      <c r="I40" s="431">
        <f t="shared" si="22"/>
        <v>1.2919896640826873</v>
      </c>
      <c r="J40" s="431">
        <f t="shared" si="22"/>
        <v>0.95818815331010443</v>
      </c>
      <c r="K40" s="431">
        <f t="shared" si="22"/>
        <v>0.85543199315654406</v>
      </c>
      <c r="L40" s="431">
        <f t="shared" si="22"/>
        <v>1.0309278350515463</v>
      </c>
      <c r="M40" s="431">
        <f t="shared" si="22"/>
        <v>0.88353413654618462</v>
      </c>
      <c r="N40" s="431">
        <f t="shared" si="22"/>
        <v>1.124567474048443</v>
      </c>
      <c r="O40" s="431">
        <f t="shared" si="22"/>
        <v>0.92905405405405406</v>
      </c>
    </row>
    <row r="41" spans="1:15">
      <c r="A41" s="1155"/>
      <c r="B41" s="1152"/>
      <c r="C41" s="1154" t="s">
        <v>282</v>
      </c>
      <c r="D41" s="416" t="s">
        <v>24</v>
      </c>
      <c r="E41" s="430">
        <v>0</v>
      </c>
      <c r="F41" s="430">
        <v>0</v>
      </c>
      <c r="G41" s="430">
        <v>2</v>
      </c>
      <c r="H41" s="430">
        <v>0</v>
      </c>
      <c r="I41" s="430">
        <v>1</v>
      </c>
      <c r="J41" s="430">
        <v>0</v>
      </c>
      <c r="K41" s="430">
        <v>0</v>
      </c>
      <c r="L41" s="430">
        <v>0</v>
      </c>
      <c r="M41" s="430">
        <v>0</v>
      </c>
      <c r="N41" s="430">
        <v>0</v>
      </c>
      <c r="O41" s="430">
        <v>0</v>
      </c>
    </row>
    <row r="42" spans="1:15">
      <c r="A42" s="1155"/>
      <c r="B42" s="1152"/>
      <c r="C42" s="1154"/>
      <c r="D42" s="416" t="s">
        <v>562</v>
      </c>
      <c r="E42" s="431">
        <f t="shared" ref="E42:O42" si="23">E41/E9*100</f>
        <v>0</v>
      </c>
      <c r="F42" s="431">
        <f t="shared" si="23"/>
        <v>0</v>
      </c>
      <c r="G42" s="431">
        <f t="shared" si="23"/>
        <v>0.70175438596491224</v>
      </c>
      <c r="H42" s="431">
        <f t="shared" si="23"/>
        <v>0</v>
      </c>
      <c r="I42" s="431">
        <f t="shared" si="23"/>
        <v>0.38759689922480622</v>
      </c>
      <c r="J42" s="431">
        <f t="shared" si="23"/>
        <v>0</v>
      </c>
      <c r="K42" s="431">
        <f t="shared" si="23"/>
        <v>0</v>
      </c>
      <c r="L42" s="431">
        <f t="shared" si="23"/>
        <v>0</v>
      </c>
      <c r="M42" s="431">
        <f t="shared" si="23"/>
        <v>0</v>
      </c>
      <c r="N42" s="431">
        <f t="shared" si="23"/>
        <v>0</v>
      </c>
      <c r="O42" s="431">
        <f t="shared" si="23"/>
        <v>0</v>
      </c>
    </row>
    <row r="43" spans="1:15" ht="12.75" customHeight="1">
      <c r="A43" s="1155" t="s">
        <v>759</v>
      </c>
      <c r="B43" s="1151" t="s">
        <v>753</v>
      </c>
      <c r="C43" s="1151"/>
      <c r="D43" s="416" t="s">
        <v>24</v>
      </c>
      <c r="E43" s="430">
        <v>789</v>
      </c>
      <c r="F43" s="430">
        <v>799</v>
      </c>
      <c r="G43" s="430">
        <v>856</v>
      </c>
      <c r="H43" s="430">
        <v>796</v>
      </c>
      <c r="I43" s="430">
        <v>838</v>
      </c>
      <c r="J43" s="430">
        <v>976</v>
      </c>
      <c r="K43" s="430">
        <v>937</v>
      </c>
      <c r="L43" s="430">
        <v>927</v>
      </c>
      <c r="M43" s="430">
        <v>1057</v>
      </c>
      <c r="N43" s="430">
        <v>1061</v>
      </c>
      <c r="O43" s="430">
        <v>1043</v>
      </c>
    </row>
    <row r="44" spans="1:15" ht="12.75" customHeight="1">
      <c r="A44" s="1155"/>
      <c r="B44" s="1151"/>
      <c r="C44" s="1151"/>
      <c r="D44" s="416" t="s">
        <v>562</v>
      </c>
      <c r="E44" s="431">
        <f t="shared" ref="E44:O44" si="24">E43/E4*100</f>
        <v>38.924518993586581</v>
      </c>
      <c r="F44" s="431">
        <f t="shared" si="24"/>
        <v>38.17486860965122</v>
      </c>
      <c r="G44" s="431">
        <f t="shared" si="24"/>
        <v>39.086757990867582</v>
      </c>
      <c r="H44" s="431">
        <f t="shared" si="24"/>
        <v>34.927599824484425</v>
      </c>
      <c r="I44" s="431">
        <f t="shared" si="24"/>
        <v>35.827276613937578</v>
      </c>
      <c r="J44" s="431">
        <f t="shared" si="24"/>
        <v>41.355932203389827</v>
      </c>
      <c r="K44" s="431">
        <f t="shared" si="24"/>
        <v>41.405214317277952</v>
      </c>
      <c r="L44" s="431">
        <f t="shared" si="24"/>
        <v>41.476510067114091</v>
      </c>
      <c r="M44" s="431">
        <f t="shared" si="24"/>
        <v>43.551709929954676</v>
      </c>
      <c r="N44" s="431">
        <f t="shared" si="24"/>
        <v>47.514554411106133</v>
      </c>
      <c r="O44" s="431">
        <f t="shared" si="24"/>
        <v>44.995685936151851</v>
      </c>
    </row>
    <row r="45" spans="1:15">
      <c r="A45" s="1155"/>
      <c r="B45" s="1152" t="s">
        <v>754</v>
      </c>
      <c r="C45" s="1153" t="s">
        <v>586</v>
      </c>
      <c r="D45" s="416" t="s">
        <v>24</v>
      </c>
      <c r="E45" s="430">
        <f t="shared" ref="E45:L45" si="25">E43-E47</f>
        <v>350</v>
      </c>
      <c r="F45" s="430">
        <f t="shared" si="25"/>
        <v>321</v>
      </c>
      <c r="G45" s="430">
        <f t="shared" si="25"/>
        <v>391</v>
      </c>
      <c r="H45" s="430">
        <f t="shared" si="25"/>
        <v>392</v>
      </c>
      <c r="I45" s="430">
        <f t="shared" si="25"/>
        <v>373</v>
      </c>
      <c r="J45" s="430">
        <f t="shared" si="25"/>
        <v>436</v>
      </c>
      <c r="K45" s="430">
        <f t="shared" si="25"/>
        <v>378</v>
      </c>
      <c r="L45" s="430">
        <f t="shared" si="25"/>
        <v>391</v>
      </c>
      <c r="M45" s="430">
        <f>M43-M47</f>
        <v>458</v>
      </c>
      <c r="N45" s="430">
        <v>459</v>
      </c>
      <c r="O45" s="430">
        <v>447</v>
      </c>
    </row>
    <row r="46" spans="1:15">
      <c r="A46" s="1155"/>
      <c r="B46" s="1152"/>
      <c r="C46" s="1153"/>
      <c r="D46" s="416" t="s">
        <v>562</v>
      </c>
      <c r="E46" s="431">
        <f t="shared" ref="E46:O46" si="26">E45/E5*100</f>
        <v>34.347399411187439</v>
      </c>
      <c r="F46" s="431">
        <f t="shared" si="26"/>
        <v>31.876861966236348</v>
      </c>
      <c r="G46" s="431">
        <f t="shared" si="26"/>
        <v>35.256988277727679</v>
      </c>
      <c r="H46" s="431">
        <f t="shared" si="26"/>
        <v>32.531120331950206</v>
      </c>
      <c r="I46" s="431">
        <f t="shared" si="26"/>
        <v>31.663837011884549</v>
      </c>
      <c r="J46" s="431">
        <f t="shared" si="26"/>
        <v>35.973597359735976</v>
      </c>
      <c r="K46" s="431">
        <f t="shared" si="26"/>
        <v>34.552102376599635</v>
      </c>
      <c r="L46" s="431">
        <f t="shared" si="26"/>
        <v>36.507936507936506</v>
      </c>
      <c r="M46" s="431">
        <f t="shared" si="26"/>
        <v>38.747884940778341</v>
      </c>
      <c r="N46" s="431">
        <f t="shared" si="26"/>
        <v>42.618384401114206</v>
      </c>
      <c r="O46" s="431">
        <f t="shared" si="26"/>
        <v>39.417989417989418</v>
      </c>
    </row>
    <row r="47" spans="1:15">
      <c r="A47" s="1155"/>
      <c r="B47" s="1152"/>
      <c r="C47" s="1153" t="s">
        <v>587</v>
      </c>
      <c r="D47" s="416" t="s">
        <v>24</v>
      </c>
      <c r="E47" s="430">
        <v>439</v>
      </c>
      <c r="F47" s="430">
        <v>478</v>
      </c>
      <c r="G47" s="430">
        <v>465</v>
      </c>
      <c r="H47" s="430">
        <v>404</v>
      </c>
      <c r="I47" s="430">
        <v>465</v>
      </c>
      <c r="J47" s="430">
        <v>540</v>
      </c>
      <c r="K47" s="430">
        <v>559</v>
      </c>
      <c r="L47" s="430">
        <v>536</v>
      </c>
      <c r="M47" s="430">
        <v>599</v>
      </c>
      <c r="N47" s="430">
        <v>602</v>
      </c>
      <c r="O47" s="430">
        <v>596</v>
      </c>
    </row>
    <row r="48" spans="1:15">
      <c r="A48" s="1155"/>
      <c r="B48" s="1152"/>
      <c r="C48" s="1153"/>
      <c r="D48" s="416" t="s">
        <v>562</v>
      </c>
      <c r="E48" s="431">
        <f t="shared" ref="E48:O48" si="27">E47/E7*100</f>
        <v>43.551587301587304</v>
      </c>
      <c r="F48" s="431">
        <f t="shared" si="27"/>
        <v>44.014732965009209</v>
      </c>
      <c r="G48" s="431">
        <f t="shared" si="27"/>
        <v>43.015726179463456</v>
      </c>
      <c r="H48" s="431">
        <f t="shared" si="27"/>
        <v>37.616387337057731</v>
      </c>
      <c r="I48" s="431">
        <f t="shared" si="27"/>
        <v>40.05167958656331</v>
      </c>
      <c r="J48" s="431">
        <f t="shared" si="27"/>
        <v>47.038327526132406</v>
      </c>
      <c r="K48" s="431">
        <f t="shared" si="27"/>
        <v>47.818648417450817</v>
      </c>
      <c r="L48" s="431">
        <f t="shared" si="27"/>
        <v>46.048109965635739</v>
      </c>
      <c r="M48" s="431">
        <f t="shared" si="27"/>
        <v>48.112449799196789</v>
      </c>
      <c r="N48" s="431">
        <f t="shared" si="27"/>
        <v>52.076124567474047</v>
      </c>
      <c r="O48" s="431">
        <f t="shared" si="27"/>
        <v>50.337837837837839</v>
      </c>
    </row>
    <row r="49" spans="1:15">
      <c r="A49" s="1155"/>
      <c r="B49" s="1152"/>
      <c r="C49" s="1154" t="s">
        <v>282</v>
      </c>
      <c r="D49" s="416" t="s">
        <v>24</v>
      </c>
      <c r="E49" s="430">
        <v>42</v>
      </c>
      <c r="F49" s="430">
        <v>53</v>
      </c>
      <c r="G49" s="430">
        <v>35</v>
      </c>
      <c r="H49" s="430">
        <v>41</v>
      </c>
      <c r="I49" s="430">
        <v>7</v>
      </c>
      <c r="J49" s="430">
        <v>49</v>
      </c>
      <c r="K49" s="430">
        <v>47</v>
      </c>
      <c r="L49" s="430">
        <v>66</v>
      </c>
      <c r="M49" s="430">
        <v>61</v>
      </c>
      <c r="N49" s="430">
        <v>77</v>
      </c>
      <c r="O49" s="430">
        <v>106</v>
      </c>
    </row>
    <row r="50" spans="1:15">
      <c r="A50" s="1155"/>
      <c r="B50" s="1152"/>
      <c r="C50" s="1154"/>
      <c r="D50" s="416" t="s">
        <v>562</v>
      </c>
      <c r="E50" s="431">
        <f t="shared" ref="E50:O50" si="28">E49/E9*100</f>
        <v>15.217391304347828</v>
      </c>
      <c r="F50" s="431">
        <f t="shared" si="28"/>
        <v>18.402777777777779</v>
      </c>
      <c r="G50" s="431">
        <f t="shared" si="28"/>
        <v>12.280701754385964</v>
      </c>
      <c r="H50" s="431">
        <f t="shared" si="28"/>
        <v>14.539007092198581</v>
      </c>
      <c r="I50" s="431">
        <f t="shared" si="28"/>
        <v>2.7131782945736433</v>
      </c>
      <c r="J50" s="431">
        <f t="shared" si="28"/>
        <v>17.5</v>
      </c>
      <c r="K50" s="431">
        <f t="shared" si="28"/>
        <v>14.641744548286603</v>
      </c>
      <c r="L50" s="431">
        <f t="shared" si="28"/>
        <v>20.5607476635514</v>
      </c>
      <c r="M50" s="431">
        <f t="shared" si="28"/>
        <v>19.003115264797508</v>
      </c>
      <c r="N50" s="431">
        <f t="shared" si="28"/>
        <v>23.333333333333332</v>
      </c>
      <c r="O50" s="431">
        <f t="shared" si="28"/>
        <v>28.266666666666669</v>
      </c>
    </row>
    <row r="51" spans="1:15" s="418" customFormat="1">
      <c r="A51" s="1157" t="s">
        <v>512</v>
      </c>
      <c r="B51" s="1157"/>
      <c r="C51" s="1157"/>
      <c r="D51" s="1157"/>
      <c r="E51" s="1157"/>
      <c r="F51" s="1157"/>
      <c r="G51" s="1157"/>
      <c r="H51" s="1157"/>
      <c r="I51" s="1157"/>
      <c r="J51" s="1157"/>
      <c r="K51" s="1157"/>
      <c r="L51" s="1157"/>
      <c r="M51" s="1157"/>
      <c r="N51" s="1157"/>
      <c r="O51" s="1157"/>
    </row>
    <row r="52" spans="1:15" s="418" customFormat="1">
      <c r="D52" s="419"/>
    </row>
    <row r="53" spans="1:15" s="418" customFormat="1">
      <c r="D53" s="419"/>
    </row>
    <row r="54" spans="1:15" s="418" customFormat="1">
      <c r="D54" s="419"/>
    </row>
    <row r="55" spans="1:15" s="418" customFormat="1">
      <c r="D55" s="419"/>
    </row>
    <row r="56" spans="1:15" s="418" customFormat="1">
      <c r="D56" s="419"/>
    </row>
    <row r="57" spans="1:15" s="418" customFormat="1">
      <c r="D57" s="419"/>
    </row>
    <row r="58" spans="1:15" s="418" customFormat="1">
      <c r="D58" s="419"/>
    </row>
    <row r="59" spans="1:15" s="418" customFormat="1">
      <c r="D59" s="419"/>
    </row>
    <row r="60" spans="1:15" s="418" customFormat="1">
      <c r="D60" s="419"/>
    </row>
    <row r="61" spans="1:15" s="418" customFormat="1" ht="15" customHeight="1">
      <c r="D61" s="419"/>
    </row>
    <row r="62" spans="1:15" s="418" customFormat="1">
      <c r="D62" s="419"/>
    </row>
    <row r="63" spans="1:15" s="418" customFormat="1">
      <c r="D63" s="419"/>
    </row>
    <row r="64" spans="1:15" s="418" customFormat="1">
      <c r="D64" s="419"/>
    </row>
    <row r="65" spans="4:4" s="418" customFormat="1">
      <c r="D65" s="419"/>
    </row>
    <row r="66" spans="4:4" s="418" customFormat="1">
      <c r="D66" s="419"/>
    </row>
    <row r="67" spans="4:4" s="418" customFormat="1">
      <c r="D67" s="419"/>
    </row>
    <row r="68" spans="4:4" s="418" customFormat="1">
      <c r="D68" s="419"/>
    </row>
    <row r="69" spans="4:4" s="418" customFormat="1">
      <c r="D69" s="419"/>
    </row>
    <row r="70" spans="4:4" s="418" customFormat="1">
      <c r="D70" s="419"/>
    </row>
    <row r="71" spans="4:4" s="418" customFormat="1">
      <c r="D71" s="419"/>
    </row>
    <row r="72" spans="4:4" s="418" customFormat="1">
      <c r="D72" s="419"/>
    </row>
    <row r="73" spans="4:4" s="418" customFormat="1">
      <c r="D73" s="419"/>
    </row>
    <row r="74" spans="4:4" s="418" customFormat="1">
      <c r="D74" s="419"/>
    </row>
    <row r="75" spans="4:4" s="418" customFormat="1">
      <c r="D75" s="419"/>
    </row>
    <row r="76" spans="4:4" s="418" customFormat="1">
      <c r="D76" s="419"/>
    </row>
    <row r="77" spans="4:4" s="418" customFormat="1">
      <c r="D77" s="419"/>
    </row>
    <row r="78" spans="4:4" s="418" customFormat="1">
      <c r="D78" s="419"/>
    </row>
    <row r="79" spans="4:4" s="418" customFormat="1">
      <c r="D79" s="419"/>
    </row>
    <row r="80" spans="4:4" s="418" customFormat="1">
      <c r="D80" s="419"/>
    </row>
    <row r="81" spans="4:4" s="418" customFormat="1">
      <c r="D81" s="419"/>
    </row>
    <row r="82" spans="4:4" s="418" customFormat="1">
      <c r="D82" s="419"/>
    </row>
    <row r="83" spans="4:4" s="418" customFormat="1">
      <c r="D83" s="419"/>
    </row>
    <row r="84" spans="4:4" s="418" customFormat="1">
      <c r="D84" s="419"/>
    </row>
    <row r="85" spans="4:4" s="418" customFormat="1">
      <c r="D85" s="419"/>
    </row>
    <row r="86" spans="4:4" s="418" customFormat="1">
      <c r="D86" s="419"/>
    </row>
    <row r="87" spans="4:4" s="418" customFormat="1">
      <c r="D87" s="419"/>
    </row>
    <row r="88" spans="4:4" s="418" customFormat="1">
      <c r="D88" s="419"/>
    </row>
    <row r="89" spans="4:4" s="418" customFormat="1">
      <c r="D89" s="419"/>
    </row>
    <row r="90" spans="4:4" s="418" customFormat="1">
      <c r="D90" s="419"/>
    </row>
    <row r="91" spans="4:4" s="418" customFormat="1">
      <c r="D91" s="419"/>
    </row>
    <row r="92" spans="4:4" s="418" customFormat="1">
      <c r="D92" s="419"/>
    </row>
    <row r="93" spans="4:4" s="418" customFormat="1">
      <c r="D93" s="419"/>
    </row>
    <row r="94" spans="4:4" s="418" customFormat="1">
      <c r="D94" s="419"/>
    </row>
    <row r="95" spans="4:4" s="418" customFormat="1">
      <c r="D95" s="419"/>
    </row>
    <row r="96" spans="4:4" s="418" customFormat="1">
      <c r="D96" s="419"/>
    </row>
    <row r="97" spans="4:4" s="418" customFormat="1">
      <c r="D97" s="419"/>
    </row>
    <row r="98" spans="4:4" s="418" customFormat="1">
      <c r="D98" s="419"/>
    </row>
    <row r="99" spans="4:4" s="418" customFormat="1">
      <c r="D99" s="419"/>
    </row>
    <row r="100" spans="4:4" s="418" customFormat="1">
      <c r="D100" s="419"/>
    </row>
    <row r="101" spans="4:4" s="418" customFormat="1">
      <c r="D101" s="419"/>
    </row>
    <row r="102" spans="4:4" s="418" customFormat="1">
      <c r="D102" s="419"/>
    </row>
    <row r="103" spans="4:4" s="418" customFormat="1">
      <c r="D103" s="419"/>
    </row>
    <row r="104" spans="4:4" s="418" customFormat="1">
      <c r="D104" s="419"/>
    </row>
    <row r="105" spans="4:4" s="418" customFormat="1">
      <c r="D105" s="419"/>
    </row>
    <row r="106" spans="4:4" s="418" customFormat="1">
      <c r="D106" s="419"/>
    </row>
    <row r="107" spans="4:4" s="418" customFormat="1">
      <c r="D107" s="419"/>
    </row>
    <row r="108" spans="4:4" s="418" customFormat="1">
      <c r="D108" s="419"/>
    </row>
    <row r="109" spans="4:4" s="418" customFormat="1">
      <c r="D109" s="419"/>
    </row>
    <row r="110" spans="4:4" s="418" customFormat="1">
      <c r="D110" s="419"/>
    </row>
    <row r="111" spans="4:4" s="418" customFormat="1">
      <c r="D111" s="419"/>
    </row>
    <row r="112" spans="4:4" s="418" customFormat="1">
      <c r="D112" s="419"/>
    </row>
    <row r="113" spans="4:4" s="418" customFormat="1">
      <c r="D113" s="419"/>
    </row>
    <row r="114" spans="4:4" s="418" customFormat="1">
      <c r="D114" s="419"/>
    </row>
    <row r="115" spans="4:4" s="418" customFormat="1">
      <c r="D115" s="419"/>
    </row>
    <row r="116" spans="4:4" s="418" customFormat="1">
      <c r="D116" s="419"/>
    </row>
    <row r="117" spans="4:4" s="418" customFormat="1">
      <c r="D117" s="419"/>
    </row>
    <row r="118" spans="4:4" s="418" customFormat="1">
      <c r="D118" s="419"/>
    </row>
    <row r="119" spans="4:4" s="418" customFormat="1">
      <c r="D119" s="419"/>
    </row>
    <row r="120" spans="4:4" s="418" customFormat="1">
      <c r="D120" s="419"/>
    </row>
    <row r="121" spans="4:4" s="418" customFormat="1">
      <c r="D121" s="419"/>
    </row>
    <row r="122" spans="4:4" s="418" customFormat="1">
      <c r="D122" s="419"/>
    </row>
    <row r="123" spans="4:4" s="418" customFormat="1">
      <c r="D123" s="419"/>
    </row>
    <row r="124" spans="4:4" s="418" customFormat="1">
      <c r="D124" s="419"/>
    </row>
    <row r="125" spans="4:4" s="418" customFormat="1">
      <c r="D125" s="419"/>
    </row>
    <row r="126" spans="4:4" s="418" customFormat="1">
      <c r="D126" s="419"/>
    </row>
    <row r="127" spans="4:4" s="418" customFormat="1">
      <c r="D127" s="419"/>
    </row>
    <row r="128" spans="4:4" s="418" customFormat="1">
      <c r="D128" s="419"/>
    </row>
    <row r="129" spans="4:4" s="418" customFormat="1">
      <c r="D129" s="419"/>
    </row>
    <row r="130" spans="4:4" s="418" customFormat="1">
      <c r="D130" s="419"/>
    </row>
    <row r="131" spans="4:4" s="418" customFormat="1">
      <c r="D131" s="419"/>
    </row>
    <row r="132" spans="4:4" s="418" customFormat="1">
      <c r="D132" s="419"/>
    </row>
    <row r="133" spans="4:4" s="418" customFormat="1">
      <c r="D133" s="419"/>
    </row>
    <row r="134" spans="4:4" s="418" customFormat="1">
      <c r="D134" s="419"/>
    </row>
    <row r="135" spans="4:4" s="418" customFormat="1">
      <c r="D135" s="419"/>
    </row>
    <row r="136" spans="4:4" s="418" customFormat="1">
      <c r="D136" s="419"/>
    </row>
    <row r="137" spans="4:4" s="418" customFormat="1">
      <c r="D137" s="419"/>
    </row>
    <row r="138" spans="4:4" s="418" customFormat="1">
      <c r="D138" s="419"/>
    </row>
    <row r="139" spans="4:4" s="418" customFormat="1">
      <c r="D139" s="419"/>
    </row>
    <row r="140" spans="4:4" s="418" customFormat="1">
      <c r="D140" s="419"/>
    </row>
    <row r="141" spans="4:4" s="418" customFormat="1">
      <c r="D141" s="419"/>
    </row>
    <row r="142" spans="4:4" s="418" customFormat="1">
      <c r="D142" s="419"/>
    </row>
    <row r="143" spans="4:4" s="418" customFormat="1">
      <c r="D143" s="419"/>
    </row>
    <row r="144" spans="4:4" s="418" customFormat="1">
      <c r="D144" s="419"/>
    </row>
    <row r="145" spans="4:4" s="418" customFormat="1">
      <c r="D145" s="419"/>
    </row>
    <row r="146" spans="4:4" s="418" customFormat="1">
      <c r="D146" s="419"/>
    </row>
    <row r="147" spans="4:4" s="418" customFormat="1">
      <c r="D147" s="419"/>
    </row>
    <row r="148" spans="4:4" s="418" customFormat="1">
      <c r="D148" s="419"/>
    </row>
    <row r="149" spans="4:4" s="418" customFormat="1">
      <c r="D149" s="419"/>
    </row>
    <row r="150" spans="4:4" s="418" customFormat="1">
      <c r="D150" s="419"/>
    </row>
    <row r="151" spans="4:4" s="418" customFormat="1">
      <c r="D151" s="419"/>
    </row>
    <row r="152" spans="4:4" s="418" customFormat="1">
      <c r="D152" s="419"/>
    </row>
    <row r="153" spans="4:4" s="418" customFormat="1">
      <c r="D153" s="419"/>
    </row>
    <row r="154" spans="4:4" s="418" customFormat="1">
      <c r="D154" s="419"/>
    </row>
    <row r="155" spans="4:4" s="418" customFormat="1">
      <c r="D155" s="419"/>
    </row>
    <row r="156" spans="4:4" s="418" customFormat="1">
      <c r="D156" s="419"/>
    </row>
    <row r="157" spans="4:4" s="418" customFormat="1">
      <c r="D157" s="419"/>
    </row>
    <row r="158" spans="4:4" s="418" customFormat="1">
      <c r="D158" s="419"/>
    </row>
    <row r="159" spans="4:4" s="418" customFormat="1">
      <c r="D159" s="419"/>
    </row>
    <row r="160" spans="4:4" s="418" customFormat="1">
      <c r="D160" s="419"/>
    </row>
    <row r="161" spans="4:4" s="418" customFormat="1">
      <c r="D161" s="419"/>
    </row>
    <row r="162" spans="4:4" s="418" customFormat="1">
      <c r="D162" s="419"/>
    </row>
    <row r="163" spans="4:4" s="418" customFormat="1">
      <c r="D163" s="419"/>
    </row>
    <row r="164" spans="4:4" s="418" customFormat="1">
      <c r="D164" s="419"/>
    </row>
    <row r="165" spans="4:4" s="418" customFormat="1">
      <c r="D165" s="419"/>
    </row>
    <row r="166" spans="4:4" s="418" customFormat="1">
      <c r="D166" s="419"/>
    </row>
    <row r="167" spans="4:4" s="418" customFormat="1">
      <c r="D167" s="419"/>
    </row>
    <row r="168" spans="4:4" s="418" customFormat="1">
      <c r="D168" s="419"/>
    </row>
    <row r="169" spans="4:4" s="418" customFormat="1">
      <c r="D169" s="419"/>
    </row>
    <row r="170" spans="4:4" s="418" customFormat="1">
      <c r="D170" s="419"/>
    </row>
    <row r="171" spans="4:4" s="418" customFormat="1">
      <c r="D171" s="419"/>
    </row>
    <row r="172" spans="4:4" s="418" customFormat="1">
      <c r="D172" s="419"/>
    </row>
    <row r="173" spans="4:4" s="418" customFormat="1">
      <c r="D173" s="419"/>
    </row>
    <row r="174" spans="4:4" s="418" customFormat="1">
      <c r="D174" s="419"/>
    </row>
    <row r="175" spans="4:4" s="418" customFormat="1">
      <c r="D175" s="419"/>
    </row>
    <row r="176" spans="4:4" s="418" customFormat="1">
      <c r="D176" s="419"/>
    </row>
    <row r="177" spans="4:4" s="418" customFormat="1">
      <c r="D177" s="419"/>
    </row>
    <row r="178" spans="4:4" s="418" customFormat="1">
      <c r="D178" s="419"/>
    </row>
    <row r="179" spans="4:4" s="418" customFormat="1">
      <c r="D179" s="419"/>
    </row>
    <row r="180" spans="4:4" s="418" customFormat="1">
      <c r="D180" s="419"/>
    </row>
    <row r="181" spans="4:4" s="418" customFormat="1">
      <c r="D181" s="419"/>
    </row>
    <row r="182" spans="4:4" s="418" customFormat="1">
      <c r="D182" s="419"/>
    </row>
    <row r="183" spans="4:4" s="418" customFormat="1">
      <c r="D183" s="419"/>
    </row>
    <row r="184" spans="4:4" s="418" customFormat="1">
      <c r="D184" s="419"/>
    </row>
    <row r="185" spans="4:4" s="418" customFormat="1">
      <c r="D185" s="419"/>
    </row>
    <row r="186" spans="4:4" s="418" customFormat="1">
      <c r="D186" s="419"/>
    </row>
    <row r="187" spans="4:4" s="418" customFormat="1">
      <c r="D187" s="419"/>
    </row>
    <row r="188" spans="4:4" s="418" customFormat="1">
      <c r="D188" s="419"/>
    </row>
    <row r="189" spans="4:4" s="418" customFormat="1">
      <c r="D189" s="419"/>
    </row>
    <row r="190" spans="4:4" s="418" customFormat="1">
      <c r="D190" s="419"/>
    </row>
    <row r="191" spans="4:4" s="418" customFormat="1">
      <c r="D191" s="419"/>
    </row>
    <row r="192" spans="4:4" s="418" customFormat="1">
      <c r="D192" s="419"/>
    </row>
    <row r="193" spans="4:4" s="418" customFormat="1">
      <c r="D193" s="419"/>
    </row>
    <row r="194" spans="4:4" s="418" customFormat="1">
      <c r="D194" s="419"/>
    </row>
    <row r="195" spans="4:4" s="418" customFormat="1">
      <c r="D195" s="419"/>
    </row>
    <row r="196" spans="4:4" s="418" customFormat="1">
      <c r="D196" s="419"/>
    </row>
    <row r="197" spans="4:4" s="418" customFormat="1">
      <c r="D197" s="419"/>
    </row>
    <row r="198" spans="4:4" s="418" customFormat="1">
      <c r="D198" s="419"/>
    </row>
    <row r="199" spans="4:4" s="418" customFormat="1">
      <c r="D199" s="419"/>
    </row>
    <row r="200" spans="4:4" s="418" customFormat="1">
      <c r="D200" s="419"/>
    </row>
    <row r="201" spans="4:4" s="418" customFormat="1">
      <c r="D201" s="419"/>
    </row>
    <row r="202" spans="4:4" s="418" customFormat="1">
      <c r="D202" s="419"/>
    </row>
    <row r="203" spans="4:4" s="418" customFormat="1">
      <c r="D203" s="419"/>
    </row>
    <row r="204" spans="4:4" s="418" customFormat="1">
      <c r="D204" s="419"/>
    </row>
    <row r="205" spans="4:4" s="418" customFormat="1">
      <c r="D205" s="419"/>
    </row>
    <row r="206" spans="4:4" s="418" customFormat="1">
      <c r="D206" s="419"/>
    </row>
    <row r="207" spans="4:4" s="418" customFormat="1">
      <c r="D207" s="419"/>
    </row>
    <row r="208" spans="4:4" s="418" customFormat="1">
      <c r="D208" s="419"/>
    </row>
    <row r="209" spans="4:4" s="418" customFormat="1">
      <c r="D209" s="419"/>
    </row>
    <row r="210" spans="4:4" s="418" customFormat="1">
      <c r="D210" s="419"/>
    </row>
    <row r="211" spans="4:4" s="418" customFormat="1">
      <c r="D211" s="419"/>
    </row>
    <row r="212" spans="4:4" s="418" customFormat="1">
      <c r="D212" s="419"/>
    </row>
    <row r="213" spans="4:4" s="418" customFormat="1">
      <c r="D213" s="419"/>
    </row>
    <row r="214" spans="4:4" s="418" customFormat="1">
      <c r="D214" s="419"/>
    </row>
    <row r="215" spans="4:4" s="418" customFormat="1">
      <c r="D215" s="419"/>
    </row>
    <row r="216" spans="4:4" s="418" customFormat="1">
      <c r="D216" s="419"/>
    </row>
    <row r="217" spans="4:4" s="418" customFormat="1">
      <c r="D217" s="419"/>
    </row>
    <row r="218" spans="4:4" s="418" customFormat="1">
      <c r="D218" s="419"/>
    </row>
    <row r="219" spans="4:4" s="418" customFormat="1">
      <c r="D219" s="419"/>
    </row>
    <row r="220" spans="4:4" s="418" customFormat="1">
      <c r="D220" s="419"/>
    </row>
    <row r="221" spans="4:4" s="418" customFormat="1">
      <c r="D221" s="419"/>
    </row>
    <row r="222" spans="4:4" s="418" customFormat="1">
      <c r="D222" s="419"/>
    </row>
    <row r="223" spans="4:4" s="418" customFormat="1">
      <c r="D223" s="419"/>
    </row>
    <row r="224" spans="4:4" s="418" customFormat="1">
      <c r="D224" s="419"/>
    </row>
    <row r="225" spans="4:4" s="418" customFormat="1">
      <c r="D225" s="419"/>
    </row>
    <row r="226" spans="4:4" s="418" customFormat="1">
      <c r="D226" s="419"/>
    </row>
    <row r="227" spans="4:4" s="418" customFormat="1">
      <c r="D227" s="419"/>
    </row>
    <row r="228" spans="4:4" s="418" customFormat="1">
      <c r="D228" s="419"/>
    </row>
    <row r="229" spans="4:4" s="418" customFormat="1">
      <c r="D229" s="419"/>
    </row>
    <row r="230" spans="4:4" s="418" customFormat="1">
      <c r="D230" s="419"/>
    </row>
    <row r="231" spans="4:4" s="418" customFormat="1">
      <c r="D231" s="419"/>
    </row>
    <row r="232" spans="4:4" s="418" customFormat="1">
      <c r="D232" s="419"/>
    </row>
    <row r="233" spans="4:4" s="418" customFormat="1">
      <c r="D233" s="419"/>
    </row>
    <row r="234" spans="4:4" s="418" customFormat="1">
      <c r="D234" s="419"/>
    </row>
    <row r="235" spans="4:4" s="418" customFormat="1">
      <c r="D235" s="419"/>
    </row>
    <row r="236" spans="4:4" s="418" customFormat="1">
      <c r="D236" s="419"/>
    </row>
    <row r="237" spans="4:4" s="418" customFormat="1">
      <c r="D237" s="419"/>
    </row>
    <row r="238" spans="4:4" s="418" customFormat="1">
      <c r="D238" s="419"/>
    </row>
    <row r="239" spans="4:4" s="418" customFormat="1">
      <c r="D239" s="419"/>
    </row>
    <row r="240" spans="4:4" s="418" customFormat="1">
      <c r="D240" s="419"/>
    </row>
    <row r="241" spans="4:4" s="418" customFormat="1">
      <c r="D241" s="419"/>
    </row>
    <row r="242" spans="4:4" s="418" customFormat="1">
      <c r="D242" s="419"/>
    </row>
    <row r="243" spans="4:4" s="418" customFormat="1">
      <c r="D243" s="419"/>
    </row>
    <row r="244" spans="4:4" s="418" customFormat="1">
      <c r="D244" s="419"/>
    </row>
    <row r="245" spans="4:4" s="418" customFormat="1">
      <c r="D245" s="419"/>
    </row>
    <row r="246" spans="4:4" s="418" customFormat="1">
      <c r="D246" s="419"/>
    </row>
    <row r="247" spans="4:4" s="418" customFormat="1">
      <c r="D247" s="419"/>
    </row>
    <row r="248" spans="4:4" s="418" customFormat="1">
      <c r="D248" s="419"/>
    </row>
    <row r="249" spans="4:4" s="418" customFormat="1">
      <c r="D249" s="419"/>
    </row>
    <row r="250" spans="4:4" s="418" customFormat="1">
      <c r="D250" s="419"/>
    </row>
    <row r="251" spans="4:4" s="418" customFormat="1">
      <c r="D251" s="419"/>
    </row>
    <row r="252" spans="4:4" s="418" customFormat="1">
      <c r="D252" s="419"/>
    </row>
    <row r="253" spans="4:4" s="418" customFormat="1">
      <c r="D253" s="419"/>
    </row>
    <row r="254" spans="4:4" s="418" customFormat="1">
      <c r="D254" s="419"/>
    </row>
    <row r="255" spans="4:4" s="418" customFormat="1">
      <c r="D255" s="419"/>
    </row>
    <row r="256" spans="4:4" s="418" customFormat="1">
      <c r="D256" s="419"/>
    </row>
    <row r="257" spans="4:4" s="418" customFormat="1">
      <c r="D257" s="419"/>
    </row>
    <row r="258" spans="4:4" s="418" customFormat="1">
      <c r="D258" s="419"/>
    </row>
    <row r="259" spans="4:4" s="418" customFormat="1">
      <c r="D259" s="419"/>
    </row>
    <row r="260" spans="4:4" s="418" customFormat="1">
      <c r="D260" s="419"/>
    </row>
    <row r="261" spans="4:4" s="418" customFormat="1">
      <c r="D261" s="419"/>
    </row>
    <row r="262" spans="4:4" s="418" customFormat="1">
      <c r="D262" s="419"/>
    </row>
    <row r="263" spans="4:4" s="418" customFormat="1">
      <c r="D263" s="419"/>
    </row>
    <row r="264" spans="4:4" s="418" customFormat="1">
      <c r="D264" s="419"/>
    </row>
    <row r="265" spans="4:4" s="418" customFormat="1">
      <c r="D265" s="419"/>
    </row>
    <row r="266" spans="4:4" s="418" customFormat="1">
      <c r="D266" s="419"/>
    </row>
    <row r="267" spans="4:4" s="418" customFormat="1">
      <c r="D267" s="419"/>
    </row>
    <row r="268" spans="4:4" s="418" customFormat="1">
      <c r="D268" s="419"/>
    </row>
    <row r="269" spans="4:4" s="418" customFormat="1">
      <c r="D269" s="419"/>
    </row>
    <row r="270" spans="4:4" s="418" customFormat="1">
      <c r="D270" s="419"/>
    </row>
    <row r="271" spans="4:4" s="418" customFormat="1">
      <c r="D271" s="419"/>
    </row>
    <row r="272" spans="4:4" s="418" customFormat="1">
      <c r="D272" s="419"/>
    </row>
    <row r="273" spans="4:4" s="418" customFormat="1">
      <c r="D273" s="419"/>
    </row>
    <row r="274" spans="4:4" s="418" customFormat="1">
      <c r="D274" s="419"/>
    </row>
    <row r="275" spans="4:4" s="418" customFormat="1">
      <c r="D275" s="419"/>
    </row>
    <row r="276" spans="4:4" s="418" customFormat="1">
      <c r="D276" s="419"/>
    </row>
    <row r="277" spans="4:4" s="418" customFormat="1">
      <c r="D277" s="419"/>
    </row>
    <row r="278" spans="4:4" s="418" customFormat="1">
      <c r="D278" s="419"/>
    </row>
    <row r="279" spans="4:4" s="418" customFormat="1">
      <c r="D279" s="419"/>
    </row>
    <row r="280" spans="4:4" s="418" customFormat="1">
      <c r="D280" s="419"/>
    </row>
    <row r="281" spans="4:4" s="418" customFormat="1">
      <c r="D281" s="419"/>
    </row>
    <row r="282" spans="4:4" s="418" customFormat="1">
      <c r="D282" s="419"/>
    </row>
    <row r="283" spans="4:4" s="418" customFormat="1">
      <c r="D283" s="419"/>
    </row>
    <row r="284" spans="4:4" s="418" customFormat="1">
      <c r="D284" s="419"/>
    </row>
    <row r="285" spans="4:4" s="418" customFormat="1">
      <c r="D285" s="419"/>
    </row>
    <row r="286" spans="4:4" s="418" customFormat="1">
      <c r="D286" s="419"/>
    </row>
    <row r="287" spans="4:4" s="418" customFormat="1">
      <c r="D287" s="419"/>
    </row>
    <row r="288" spans="4:4" s="418" customFormat="1">
      <c r="D288" s="419"/>
    </row>
    <row r="289" spans="4:4" s="418" customFormat="1">
      <c r="D289" s="419"/>
    </row>
    <row r="290" spans="4:4" s="418" customFormat="1">
      <c r="D290" s="419"/>
    </row>
    <row r="291" spans="4:4" s="418" customFormat="1">
      <c r="D291" s="419"/>
    </row>
    <row r="292" spans="4:4" s="418" customFormat="1">
      <c r="D292" s="419"/>
    </row>
    <row r="293" spans="4:4" s="418" customFormat="1">
      <c r="D293" s="419"/>
    </row>
    <row r="294" spans="4:4" s="418" customFormat="1">
      <c r="D294" s="419"/>
    </row>
    <row r="295" spans="4:4" s="418" customFormat="1">
      <c r="D295" s="419"/>
    </row>
    <row r="296" spans="4:4" s="418" customFormat="1">
      <c r="D296" s="419"/>
    </row>
    <row r="297" spans="4:4" s="418" customFormat="1">
      <c r="D297" s="419"/>
    </row>
    <row r="298" spans="4:4" s="418" customFormat="1">
      <c r="D298" s="419"/>
    </row>
    <row r="299" spans="4:4" s="418" customFormat="1">
      <c r="D299" s="419"/>
    </row>
    <row r="300" spans="4:4" s="418" customFormat="1">
      <c r="D300" s="419"/>
    </row>
    <row r="301" spans="4:4" s="418" customFormat="1">
      <c r="D301" s="419"/>
    </row>
    <row r="302" spans="4:4" s="418" customFormat="1">
      <c r="D302" s="419"/>
    </row>
    <row r="303" spans="4:4" s="418" customFormat="1">
      <c r="D303" s="419"/>
    </row>
    <row r="304" spans="4:4" s="418" customFormat="1">
      <c r="D304" s="419"/>
    </row>
    <row r="305" spans="4:4" s="418" customFormat="1">
      <c r="D305" s="419"/>
    </row>
    <row r="306" spans="4:4" s="418" customFormat="1">
      <c r="D306" s="419"/>
    </row>
    <row r="307" spans="4:4" s="418" customFormat="1">
      <c r="D307" s="419"/>
    </row>
    <row r="308" spans="4:4" s="418" customFormat="1">
      <c r="D308" s="419"/>
    </row>
    <row r="309" spans="4:4" s="418" customFormat="1">
      <c r="D309" s="419"/>
    </row>
    <row r="310" spans="4:4" s="418" customFormat="1">
      <c r="D310" s="419"/>
    </row>
    <row r="311" spans="4:4" s="418" customFormat="1">
      <c r="D311" s="419"/>
    </row>
    <row r="312" spans="4:4" s="418" customFormat="1">
      <c r="D312" s="419"/>
    </row>
    <row r="313" spans="4:4" s="418" customFormat="1">
      <c r="D313" s="419"/>
    </row>
    <row r="314" spans="4:4" s="418" customFormat="1">
      <c r="D314" s="419"/>
    </row>
    <row r="315" spans="4:4" s="418" customFormat="1">
      <c r="D315" s="419"/>
    </row>
    <row r="316" spans="4:4" s="418" customFormat="1">
      <c r="D316" s="419"/>
    </row>
    <row r="317" spans="4:4" s="418" customFormat="1">
      <c r="D317" s="419"/>
    </row>
    <row r="318" spans="4:4" s="418" customFormat="1">
      <c r="D318" s="419"/>
    </row>
    <row r="319" spans="4:4" s="418" customFormat="1">
      <c r="D319" s="419"/>
    </row>
    <row r="320" spans="4:4" s="418" customFormat="1">
      <c r="D320" s="419"/>
    </row>
    <row r="321" spans="4:4" s="418" customFormat="1">
      <c r="D321" s="419"/>
    </row>
    <row r="322" spans="4:4" s="418" customFormat="1">
      <c r="D322" s="419"/>
    </row>
    <row r="323" spans="4:4" s="418" customFormat="1">
      <c r="D323" s="419"/>
    </row>
    <row r="324" spans="4:4" s="418" customFormat="1">
      <c r="D324" s="419"/>
    </row>
    <row r="325" spans="4:4" s="418" customFormat="1">
      <c r="D325" s="419"/>
    </row>
    <row r="326" spans="4:4" s="418" customFormat="1">
      <c r="D326" s="419"/>
    </row>
    <row r="327" spans="4:4" s="418" customFormat="1">
      <c r="D327" s="419"/>
    </row>
    <row r="328" spans="4:4" s="418" customFormat="1">
      <c r="D328" s="419"/>
    </row>
    <row r="329" spans="4:4" s="418" customFormat="1">
      <c r="D329" s="419"/>
    </row>
    <row r="330" spans="4:4" s="418" customFormat="1">
      <c r="D330" s="419"/>
    </row>
    <row r="331" spans="4:4" s="418" customFormat="1">
      <c r="D331" s="419"/>
    </row>
    <row r="332" spans="4:4" s="418" customFormat="1">
      <c r="D332" s="419"/>
    </row>
    <row r="333" spans="4:4" s="418" customFormat="1">
      <c r="D333" s="419"/>
    </row>
    <row r="334" spans="4:4" s="418" customFormat="1">
      <c r="D334" s="419"/>
    </row>
    <row r="335" spans="4:4" s="418" customFormat="1">
      <c r="D335" s="419"/>
    </row>
    <row r="336" spans="4:4" s="418" customFormat="1">
      <c r="D336" s="419"/>
    </row>
    <row r="337" spans="4:4" s="418" customFormat="1">
      <c r="D337" s="419"/>
    </row>
    <row r="338" spans="4:4" s="418" customFormat="1">
      <c r="D338" s="419"/>
    </row>
    <row r="339" spans="4:4" s="418" customFormat="1">
      <c r="D339" s="419"/>
    </row>
    <row r="340" spans="4:4" s="418" customFormat="1">
      <c r="D340" s="419"/>
    </row>
    <row r="341" spans="4:4" s="418" customFormat="1">
      <c r="D341" s="419"/>
    </row>
    <row r="342" spans="4:4" s="418" customFormat="1">
      <c r="D342" s="419"/>
    </row>
    <row r="343" spans="4:4" s="418" customFormat="1">
      <c r="D343" s="419"/>
    </row>
    <row r="344" spans="4:4" s="418" customFormat="1">
      <c r="D344" s="419"/>
    </row>
    <row r="345" spans="4:4" s="418" customFormat="1">
      <c r="D345" s="419"/>
    </row>
    <row r="346" spans="4:4" s="418" customFormat="1">
      <c r="D346" s="419"/>
    </row>
    <row r="347" spans="4:4" s="418" customFormat="1">
      <c r="D347" s="419"/>
    </row>
    <row r="348" spans="4:4" s="418" customFormat="1">
      <c r="D348" s="419"/>
    </row>
    <row r="349" spans="4:4" s="418" customFormat="1">
      <c r="D349" s="419"/>
    </row>
    <row r="350" spans="4:4" s="418" customFormat="1">
      <c r="D350" s="419"/>
    </row>
    <row r="351" spans="4:4" s="418" customFormat="1">
      <c r="D351" s="419"/>
    </row>
    <row r="352" spans="4:4" s="418" customFormat="1">
      <c r="D352" s="419"/>
    </row>
    <row r="353" spans="4:4" s="418" customFormat="1">
      <c r="D353" s="419"/>
    </row>
    <row r="354" spans="4:4" s="418" customFormat="1">
      <c r="D354" s="419"/>
    </row>
    <row r="355" spans="4:4" s="418" customFormat="1">
      <c r="D355" s="419"/>
    </row>
    <row r="356" spans="4:4" s="418" customFormat="1">
      <c r="D356" s="419"/>
    </row>
    <row r="357" spans="4:4" s="418" customFormat="1">
      <c r="D357" s="419"/>
    </row>
    <row r="358" spans="4:4" s="418" customFormat="1">
      <c r="D358" s="419"/>
    </row>
    <row r="359" spans="4:4" s="418" customFormat="1">
      <c r="D359" s="419"/>
    </row>
    <row r="360" spans="4:4" s="418" customFormat="1">
      <c r="D360" s="419"/>
    </row>
    <row r="361" spans="4:4" s="418" customFormat="1">
      <c r="D361" s="419"/>
    </row>
    <row r="362" spans="4:4" s="418" customFormat="1">
      <c r="D362" s="419"/>
    </row>
    <row r="363" spans="4:4" s="418" customFormat="1">
      <c r="D363" s="419"/>
    </row>
    <row r="364" spans="4:4" s="418" customFormat="1">
      <c r="D364" s="419"/>
    </row>
    <row r="365" spans="4:4" s="418" customFormat="1">
      <c r="D365" s="419"/>
    </row>
    <row r="366" spans="4:4" s="418" customFormat="1">
      <c r="D366" s="419"/>
    </row>
    <row r="367" spans="4:4" s="418" customFormat="1">
      <c r="D367" s="419"/>
    </row>
    <row r="368" spans="4:4" s="418" customFormat="1">
      <c r="D368" s="419"/>
    </row>
    <row r="369" spans="4:4" s="418" customFormat="1">
      <c r="D369" s="419"/>
    </row>
    <row r="370" spans="4:4" s="418" customFormat="1">
      <c r="D370" s="419"/>
    </row>
    <row r="371" spans="4:4" s="418" customFormat="1">
      <c r="D371" s="419"/>
    </row>
    <row r="372" spans="4:4" s="418" customFormat="1">
      <c r="D372" s="419"/>
    </row>
    <row r="373" spans="4:4" s="418" customFormat="1">
      <c r="D373" s="419"/>
    </row>
    <row r="374" spans="4:4" s="418" customFormat="1">
      <c r="D374" s="419"/>
    </row>
    <row r="375" spans="4:4" s="418" customFormat="1">
      <c r="D375" s="419"/>
    </row>
    <row r="376" spans="4:4" s="418" customFormat="1">
      <c r="D376" s="419"/>
    </row>
    <row r="377" spans="4:4" s="418" customFormat="1">
      <c r="D377" s="419"/>
    </row>
    <row r="378" spans="4:4" s="418" customFormat="1">
      <c r="D378" s="419"/>
    </row>
    <row r="379" spans="4:4" s="418" customFormat="1">
      <c r="D379" s="419"/>
    </row>
    <row r="380" spans="4:4" s="418" customFormat="1">
      <c r="D380" s="419"/>
    </row>
    <row r="381" spans="4:4" s="418" customFormat="1">
      <c r="D381" s="419"/>
    </row>
    <row r="382" spans="4:4" s="418" customFormat="1">
      <c r="D382" s="419"/>
    </row>
    <row r="383" spans="4:4" s="418" customFormat="1">
      <c r="D383" s="419"/>
    </row>
    <row r="384" spans="4:4" s="418" customFormat="1">
      <c r="D384" s="419"/>
    </row>
    <row r="385" spans="4:4" s="418" customFormat="1">
      <c r="D385" s="419"/>
    </row>
    <row r="386" spans="4:4" s="418" customFormat="1">
      <c r="D386" s="419"/>
    </row>
    <row r="387" spans="4:4" s="418" customFormat="1">
      <c r="D387" s="419"/>
    </row>
    <row r="388" spans="4:4" s="418" customFormat="1">
      <c r="D388" s="419"/>
    </row>
    <row r="389" spans="4:4" s="418" customFormat="1">
      <c r="D389" s="419"/>
    </row>
    <row r="390" spans="4:4" s="418" customFormat="1">
      <c r="D390" s="419"/>
    </row>
    <row r="391" spans="4:4" s="418" customFormat="1">
      <c r="D391" s="419"/>
    </row>
    <row r="392" spans="4:4" s="418" customFormat="1">
      <c r="D392" s="419"/>
    </row>
    <row r="393" spans="4:4" s="418" customFormat="1">
      <c r="D393" s="419"/>
    </row>
    <row r="394" spans="4:4" s="418" customFormat="1">
      <c r="D394" s="419"/>
    </row>
    <row r="395" spans="4:4" s="418" customFormat="1">
      <c r="D395" s="419"/>
    </row>
    <row r="396" spans="4:4" s="418" customFormat="1">
      <c r="D396" s="419"/>
    </row>
    <row r="397" spans="4:4" s="418" customFormat="1">
      <c r="D397" s="419"/>
    </row>
    <row r="398" spans="4:4" s="418" customFormat="1">
      <c r="D398" s="419"/>
    </row>
    <row r="399" spans="4:4" s="418" customFormat="1">
      <c r="D399" s="419"/>
    </row>
    <row r="400" spans="4:4" s="418" customFormat="1">
      <c r="D400" s="419"/>
    </row>
    <row r="401" spans="4:4" s="418" customFormat="1">
      <c r="D401" s="419"/>
    </row>
    <row r="402" spans="4:4" s="418" customFormat="1">
      <c r="D402" s="419"/>
    </row>
    <row r="403" spans="4:4" s="418" customFormat="1">
      <c r="D403" s="419"/>
    </row>
    <row r="404" spans="4:4" s="418" customFormat="1">
      <c r="D404" s="419"/>
    </row>
    <row r="405" spans="4:4" s="418" customFormat="1">
      <c r="D405" s="419"/>
    </row>
    <row r="406" spans="4:4" s="418" customFormat="1">
      <c r="D406" s="419"/>
    </row>
    <row r="407" spans="4:4" s="418" customFormat="1">
      <c r="D407" s="419"/>
    </row>
    <row r="408" spans="4:4" s="418" customFormat="1">
      <c r="D408" s="419"/>
    </row>
    <row r="409" spans="4:4" s="418" customFormat="1">
      <c r="D409" s="419"/>
    </row>
    <row r="410" spans="4:4" s="418" customFormat="1">
      <c r="D410" s="419"/>
    </row>
    <row r="411" spans="4:4" s="418" customFormat="1">
      <c r="D411" s="419"/>
    </row>
    <row r="412" spans="4:4" s="418" customFormat="1">
      <c r="D412" s="419"/>
    </row>
    <row r="413" spans="4:4" s="418" customFormat="1">
      <c r="D413" s="419"/>
    </row>
    <row r="414" spans="4:4" s="418" customFormat="1">
      <c r="D414" s="419"/>
    </row>
    <row r="415" spans="4:4" s="418" customFormat="1">
      <c r="D415" s="419"/>
    </row>
    <row r="416" spans="4:4" s="418" customFormat="1">
      <c r="D416" s="419"/>
    </row>
    <row r="417" spans="4:4" s="418" customFormat="1">
      <c r="D417" s="419"/>
    </row>
    <row r="418" spans="4:4" s="418" customFormat="1">
      <c r="D418" s="419"/>
    </row>
    <row r="419" spans="4:4" s="418" customFormat="1">
      <c r="D419" s="419"/>
    </row>
    <row r="420" spans="4:4" s="418" customFormat="1">
      <c r="D420" s="419"/>
    </row>
    <row r="421" spans="4:4" s="418" customFormat="1">
      <c r="D421" s="419"/>
    </row>
    <row r="422" spans="4:4" s="418" customFormat="1">
      <c r="D422" s="419"/>
    </row>
    <row r="423" spans="4:4" s="418" customFormat="1">
      <c r="D423" s="419"/>
    </row>
    <row r="424" spans="4:4" s="418" customFormat="1">
      <c r="D424" s="419"/>
    </row>
    <row r="425" spans="4:4" s="418" customFormat="1">
      <c r="D425" s="419"/>
    </row>
    <row r="426" spans="4:4" s="418" customFormat="1">
      <c r="D426" s="419"/>
    </row>
    <row r="427" spans="4:4" s="418" customFormat="1">
      <c r="D427" s="419"/>
    </row>
    <row r="428" spans="4:4" s="418" customFormat="1">
      <c r="D428" s="419"/>
    </row>
    <row r="429" spans="4:4" s="418" customFormat="1">
      <c r="D429" s="419"/>
    </row>
    <row r="430" spans="4:4" s="418" customFormat="1">
      <c r="D430" s="419"/>
    </row>
    <row r="431" spans="4:4" s="418" customFormat="1">
      <c r="D431" s="419"/>
    </row>
    <row r="432" spans="4:4" s="418" customFormat="1">
      <c r="D432" s="419"/>
    </row>
    <row r="433" spans="4:4" s="418" customFormat="1">
      <c r="D433" s="419"/>
    </row>
    <row r="434" spans="4:4" s="418" customFormat="1">
      <c r="D434" s="419"/>
    </row>
    <row r="435" spans="4:4" s="418" customFormat="1">
      <c r="D435" s="419"/>
    </row>
    <row r="436" spans="4:4" s="418" customFormat="1">
      <c r="D436" s="419"/>
    </row>
    <row r="437" spans="4:4" s="418" customFormat="1">
      <c r="D437" s="419"/>
    </row>
    <row r="438" spans="4:4" s="418" customFormat="1">
      <c r="D438" s="419"/>
    </row>
    <row r="439" spans="4:4" s="418" customFormat="1">
      <c r="D439" s="419"/>
    </row>
    <row r="440" spans="4:4" s="418" customFormat="1">
      <c r="D440" s="419"/>
    </row>
    <row r="441" spans="4:4" s="418" customFormat="1">
      <c r="D441" s="419"/>
    </row>
    <row r="442" spans="4:4" s="418" customFormat="1">
      <c r="D442" s="419"/>
    </row>
    <row r="443" spans="4:4" s="418" customFormat="1">
      <c r="D443" s="419"/>
    </row>
    <row r="444" spans="4:4" s="418" customFormat="1">
      <c r="D444" s="419"/>
    </row>
    <row r="445" spans="4:4" s="418" customFormat="1">
      <c r="D445" s="419"/>
    </row>
    <row r="446" spans="4:4" s="418" customFormat="1">
      <c r="D446" s="419"/>
    </row>
    <row r="447" spans="4:4" s="418" customFormat="1">
      <c r="D447" s="419"/>
    </row>
    <row r="448" spans="4:4" s="418" customFormat="1">
      <c r="D448" s="419"/>
    </row>
    <row r="449" spans="4:4" s="418" customFormat="1">
      <c r="D449" s="419"/>
    </row>
    <row r="450" spans="4:4" s="418" customFormat="1">
      <c r="D450" s="419"/>
    </row>
    <row r="451" spans="4:4" s="418" customFormat="1">
      <c r="D451" s="419"/>
    </row>
    <row r="452" spans="4:4" s="418" customFormat="1">
      <c r="D452" s="419"/>
    </row>
    <row r="453" spans="4:4" s="418" customFormat="1">
      <c r="D453" s="419"/>
    </row>
    <row r="454" spans="4:4" s="418" customFormat="1">
      <c r="D454" s="419"/>
    </row>
    <row r="455" spans="4:4" s="418" customFormat="1">
      <c r="D455" s="419"/>
    </row>
    <row r="456" spans="4:4" s="418" customFormat="1">
      <c r="D456" s="419"/>
    </row>
    <row r="457" spans="4:4" s="418" customFormat="1">
      <c r="D457" s="419"/>
    </row>
    <row r="458" spans="4:4" s="418" customFormat="1">
      <c r="D458" s="419"/>
    </row>
    <row r="459" spans="4:4" s="418" customFormat="1">
      <c r="D459" s="419"/>
    </row>
    <row r="460" spans="4:4" s="418" customFormat="1">
      <c r="D460" s="419"/>
    </row>
    <row r="461" spans="4:4" s="418" customFormat="1">
      <c r="D461" s="419"/>
    </row>
    <row r="462" spans="4:4" s="418" customFormat="1">
      <c r="D462" s="419"/>
    </row>
    <row r="463" spans="4:4" s="418" customFormat="1">
      <c r="D463" s="419"/>
    </row>
    <row r="464" spans="4:4" s="418" customFormat="1">
      <c r="D464" s="419"/>
    </row>
    <row r="465" spans="4:4" s="418" customFormat="1">
      <c r="D465" s="419"/>
    </row>
    <row r="466" spans="4:4" s="418" customFormat="1">
      <c r="D466" s="419"/>
    </row>
    <row r="467" spans="4:4" s="418" customFormat="1">
      <c r="D467" s="419"/>
    </row>
    <row r="468" spans="4:4" s="418" customFormat="1">
      <c r="D468" s="419"/>
    </row>
    <row r="469" spans="4:4" s="418" customFormat="1">
      <c r="D469" s="419"/>
    </row>
    <row r="470" spans="4:4" s="418" customFormat="1">
      <c r="D470" s="419"/>
    </row>
    <row r="471" spans="4:4" s="418" customFormat="1">
      <c r="D471" s="419"/>
    </row>
    <row r="472" spans="4:4" s="418" customFormat="1">
      <c r="D472" s="419"/>
    </row>
    <row r="473" spans="4:4" s="418" customFormat="1">
      <c r="D473" s="419"/>
    </row>
    <row r="474" spans="4:4" s="418" customFormat="1">
      <c r="D474" s="419"/>
    </row>
    <row r="475" spans="4:4" s="418" customFormat="1">
      <c r="D475" s="419"/>
    </row>
    <row r="476" spans="4:4" s="418" customFormat="1">
      <c r="D476" s="419"/>
    </row>
    <row r="477" spans="4:4" s="418" customFormat="1">
      <c r="D477" s="419"/>
    </row>
    <row r="478" spans="4:4" s="418" customFormat="1">
      <c r="D478" s="419"/>
    </row>
    <row r="479" spans="4:4" s="418" customFormat="1">
      <c r="D479" s="419"/>
    </row>
    <row r="480" spans="4:4" s="418" customFormat="1">
      <c r="D480" s="419"/>
    </row>
    <row r="481" spans="4:4" s="418" customFormat="1">
      <c r="D481" s="419"/>
    </row>
    <row r="482" spans="4:4" s="418" customFormat="1">
      <c r="D482" s="419"/>
    </row>
    <row r="483" spans="4:4" s="418" customFormat="1">
      <c r="D483" s="419"/>
    </row>
    <row r="484" spans="4:4" s="418" customFormat="1">
      <c r="D484" s="419"/>
    </row>
    <row r="485" spans="4:4" s="418" customFormat="1">
      <c r="D485" s="419"/>
    </row>
    <row r="486" spans="4:4" s="418" customFormat="1">
      <c r="D486" s="419"/>
    </row>
    <row r="487" spans="4:4" s="418" customFormat="1">
      <c r="D487" s="419"/>
    </row>
    <row r="488" spans="4:4" s="418" customFormat="1">
      <c r="D488" s="419"/>
    </row>
    <row r="489" spans="4:4" s="418" customFormat="1">
      <c r="D489" s="419"/>
    </row>
    <row r="490" spans="4:4" s="418" customFormat="1">
      <c r="D490" s="419"/>
    </row>
    <row r="491" spans="4:4" s="418" customFormat="1">
      <c r="D491" s="419"/>
    </row>
    <row r="492" spans="4:4" s="418" customFormat="1">
      <c r="D492" s="419"/>
    </row>
    <row r="493" spans="4:4" s="418" customFormat="1">
      <c r="D493" s="419"/>
    </row>
    <row r="494" spans="4:4" s="418" customFormat="1">
      <c r="D494" s="419"/>
    </row>
    <row r="495" spans="4:4" s="418" customFormat="1">
      <c r="D495" s="419"/>
    </row>
    <row r="496" spans="4:4" s="418" customFormat="1">
      <c r="D496" s="419"/>
    </row>
    <row r="497" spans="4:4" s="418" customFormat="1">
      <c r="D497" s="419"/>
    </row>
    <row r="498" spans="4:4" s="418" customFormat="1">
      <c r="D498" s="419"/>
    </row>
    <row r="499" spans="4:4" s="418" customFormat="1">
      <c r="D499" s="419"/>
    </row>
    <row r="500" spans="4:4" s="418" customFormat="1">
      <c r="D500" s="419"/>
    </row>
    <row r="501" spans="4:4" s="418" customFormat="1">
      <c r="D501" s="419"/>
    </row>
    <row r="502" spans="4:4" s="418" customFormat="1">
      <c r="D502" s="419"/>
    </row>
    <row r="503" spans="4:4" s="418" customFormat="1">
      <c r="D503" s="419"/>
    </row>
    <row r="504" spans="4:4" s="418" customFormat="1">
      <c r="D504" s="419"/>
    </row>
    <row r="505" spans="4:4" s="418" customFormat="1">
      <c r="D505" s="419"/>
    </row>
    <row r="506" spans="4:4" s="418" customFormat="1">
      <c r="D506" s="419"/>
    </row>
    <row r="507" spans="4:4" s="418" customFormat="1">
      <c r="D507" s="419"/>
    </row>
    <row r="508" spans="4:4" s="418" customFormat="1">
      <c r="D508" s="419"/>
    </row>
    <row r="509" spans="4:4" s="418" customFormat="1">
      <c r="D509" s="419"/>
    </row>
    <row r="510" spans="4:4" s="418" customFormat="1">
      <c r="D510" s="419"/>
    </row>
    <row r="511" spans="4:4" s="418" customFormat="1">
      <c r="D511" s="419"/>
    </row>
    <row r="512" spans="4:4" s="418" customFormat="1">
      <c r="D512" s="419"/>
    </row>
    <row r="513" spans="4:4" s="418" customFormat="1">
      <c r="D513" s="419"/>
    </row>
    <row r="514" spans="4:4" s="418" customFormat="1">
      <c r="D514" s="419"/>
    </row>
    <row r="515" spans="4:4" s="418" customFormat="1">
      <c r="D515" s="419"/>
    </row>
    <row r="516" spans="4:4" s="418" customFormat="1">
      <c r="D516" s="419"/>
    </row>
    <row r="517" spans="4:4" s="418" customFormat="1">
      <c r="D517" s="419"/>
    </row>
    <row r="518" spans="4:4" s="418" customFormat="1">
      <c r="D518" s="419"/>
    </row>
    <row r="519" spans="4:4" s="418" customFormat="1">
      <c r="D519" s="419"/>
    </row>
    <row r="520" spans="4:4" s="418" customFormat="1">
      <c r="D520" s="419"/>
    </row>
    <row r="521" spans="4:4" s="418" customFormat="1">
      <c r="D521" s="419"/>
    </row>
    <row r="522" spans="4:4" s="418" customFormat="1">
      <c r="D522" s="419"/>
    </row>
    <row r="523" spans="4:4" s="418" customFormat="1">
      <c r="D523" s="419"/>
    </row>
    <row r="524" spans="4:4" s="418" customFormat="1">
      <c r="D524" s="419"/>
    </row>
    <row r="525" spans="4:4" s="418" customFormat="1">
      <c r="D525" s="419"/>
    </row>
    <row r="526" spans="4:4" s="418" customFormat="1">
      <c r="D526" s="419"/>
    </row>
    <row r="527" spans="4:4" s="418" customFormat="1">
      <c r="D527" s="419"/>
    </row>
    <row r="528" spans="4:4" s="418" customFormat="1">
      <c r="D528" s="419"/>
    </row>
    <row r="529" spans="4:4" s="418" customFormat="1">
      <c r="D529" s="419"/>
    </row>
    <row r="530" spans="4:4" s="418" customFormat="1">
      <c r="D530" s="419"/>
    </row>
    <row r="531" spans="4:4" s="418" customFormat="1">
      <c r="D531" s="419"/>
    </row>
    <row r="532" spans="4:4" s="418" customFormat="1">
      <c r="D532" s="419"/>
    </row>
    <row r="533" spans="4:4" s="418" customFormat="1">
      <c r="D533" s="419"/>
    </row>
    <row r="534" spans="4:4" s="418" customFormat="1">
      <c r="D534" s="419"/>
    </row>
    <row r="535" spans="4:4" s="418" customFormat="1">
      <c r="D535" s="419"/>
    </row>
    <row r="536" spans="4:4" s="418" customFormat="1">
      <c r="D536" s="419"/>
    </row>
    <row r="537" spans="4:4" s="418" customFormat="1">
      <c r="D537" s="419"/>
    </row>
    <row r="538" spans="4:4" s="418" customFormat="1">
      <c r="D538" s="419"/>
    </row>
    <row r="539" spans="4:4" s="418" customFormat="1">
      <c r="D539" s="419"/>
    </row>
    <row r="540" spans="4:4" s="418" customFormat="1">
      <c r="D540" s="419"/>
    </row>
    <row r="541" spans="4:4" s="418" customFormat="1">
      <c r="D541" s="419"/>
    </row>
    <row r="542" spans="4:4" s="418" customFormat="1">
      <c r="D542" s="419"/>
    </row>
    <row r="543" spans="4:4" s="418" customFormat="1">
      <c r="D543" s="419"/>
    </row>
    <row r="544" spans="4:4" s="418" customFormat="1">
      <c r="D544" s="419"/>
    </row>
    <row r="545" spans="4:4" s="418" customFormat="1">
      <c r="D545" s="419"/>
    </row>
    <row r="546" spans="4:4" s="418" customFormat="1">
      <c r="D546" s="419"/>
    </row>
    <row r="547" spans="4:4" s="418" customFormat="1">
      <c r="D547" s="419"/>
    </row>
    <row r="548" spans="4:4" s="418" customFormat="1">
      <c r="D548" s="419"/>
    </row>
    <row r="549" spans="4:4" s="418" customFormat="1">
      <c r="D549" s="419"/>
    </row>
    <row r="550" spans="4:4" s="418" customFormat="1">
      <c r="D550" s="419"/>
    </row>
    <row r="551" spans="4:4" s="418" customFormat="1">
      <c r="D551" s="419"/>
    </row>
    <row r="552" spans="4:4" s="418" customFormat="1">
      <c r="D552" s="419"/>
    </row>
    <row r="553" spans="4:4" s="418" customFormat="1">
      <c r="D553" s="419"/>
    </row>
    <row r="554" spans="4:4" s="418" customFormat="1">
      <c r="D554" s="419"/>
    </row>
    <row r="555" spans="4:4" s="418" customFormat="1">
      <c r="D555" s="419"/>
    </row>
    <row r="556" spans="4:4" s="418" customFormat="1">
      <c r="D556" s="419"/>
    </row>
    <row r="557" spans="4:4" s="418" customFormat="1">
      <c r="D557" s="419"/>
    </row>
    <row r="558" spans="4:4" s="418" customFormat="1">
      <c r="D558" s="419"/>
    </row>
    <row r="559" spans="4:4" s="418" customFormat="1">
      <c r="D559" s="419"/>
    </row>
    <row r="560" spans="4:4" s="418" customFormat="1">
      <c r="D560" s="419"/>
    </row>
    <row r="561" spans="4:4" s="418" customFormat="1">
      <c r="D561" s="419"/>
    </row>
    <row r="562" spans="4:4" s="418" customFormat="1">
      <c r="D562" s="419"/>
    </row>
    <row r="563" spans="4:4" s="418" customFormat="1">
      <c r="D563" s="419"/>
    </row>
    <row r="564" spans="4:4" s="418" customFormat="1">
      <c r="D564" s="419"/>
    </row>
    <row r="565" spans="4:4" s="418" customFormat="1">
      <c r="D565" s="419"/>
    </row>
    <row r="566" spans="4:4" s="418" customFormat="1">
      <c r="D566" s="419"/>
    </row>
    <row r="567" spans="4:4" s="418" customFormat="1">
      <c r="D567" s="419"/>
    </row>
    <row r="568" spans="4:4" s="418" customFormat="1">
      <c r="D568" s="419"/>
    </row>
    <row r="569" spans="4:4" s="418" customFormat="1">
      <c r="D569" s="419"/>
    </row>
    <row r="570" spans="4:4" s="418" customFormat="1">
      <c r="D570" s="419"/>
    </row>
    <row r="571" spans="4:4" s="418" customFormat="1">
      <c r="D571" s="419"/>
    </row>
    <row r="572" spans="4:4" s="418" customFormat="1">
      <c r="D572" s="419"/>
    </row>
    <row r="573" spans="4:4" s="418" customFormat="1">
      <c r="D573" s="419"/>
    </row>
    <row r="574" spans="4:4" s="418" customFormat="1">
      <c r="D574" s="419"/>
    </row>
    <row r="575" spans="4:4" s="418" customFormat="1">
      <c r="D575" s="419"/>
    </row>
    <row r="576" spans="4:4" s="418" customFormat="1">
      <c r="D576" s="419"/>
    </row>
    <row r="577" spans="4:4" s="418" customFormat="1">
      <c r="D577" s="419"/>
    </row>
    <row r="578" spans="4:4" s="418" customFormat="1">
      <c r="D578" s="419"/>
    </row>
    <row r="579" spans="4:4" s="418" customFormat="1">
      <c r="D579" s="419"/>
    </row>
    <row r="580" spans="4:4" s="418" customFormat="1">
      <c r="D580" s="419"/>
    </row>
    <row r="581" spans="4:4" s="418" customFormat="1">
      <c r="D581" s="419"/>
    </row>
    <row r="582" spans="4:4" s="418" customFormat="1">
      <c r="D582" s="419"/>
    </row>
    <row r="583" spans="4:4" s="418" customFormat="1">
      <c r="D583" s="419"/>
    </row>
    <row r="584" spans="4:4" s="418" customFormat="1">
      <c r="D584" s="419"/>
    </row>
    <row r="585" spans="4:4" s="418" customFormat="1">
      <c r="D585" s="419"/>
    </row>
    <row r="586" spans="4:4" s="418" customFormat="1">
      <c r="D586" s="419"/>
    </row>
    <row r="587" spans="4:4" s="418" customFormat="1">
      <c r="D587" s="419"/>
    </row>
    <row r="588" spans="4:4" s="418" customFormat="1">
      <c r="D588" s="419"/>
    </row>
    <row r="589" spans="4:4" s="418" customFormat="1">
      <c r="D589" s="419"/>
    </row>
    <row r="590" spans="4:4" s="418" customFormat="1">
      <c r="D590" s="419"/>
    </row>
    <row r="591" spans="4:4" s="418" customFormat="1">
      <c r="D591" s="419"/>
    </row>
    <row r="592" spans="4:4" s="418" customFormat="1">
      <c r="D592" s="419"/>
    </row>
    <row r="593" spans="4:4" s="418" customFormat="1">
      <c r="D593" s="419"/>
    </row>
    <row r="594" spans="4:4" s="418" customFormat="1">
      <c r="D594" s="419"/>
    </row>
    <row r="595" spans="4:4" s="418" customFormat="1">
      <c r="D595" s="419"/>
    </row>
    <row r="596" spans="4:4" s="418" customFormat="1">
      <c r="D596" s="419"/>
    </row>
    <row r="597" spans="4:4" s="418" customFormat="1">
      <c r="D597" s="419"/>
    </row>
    <row r="598" spans="4:4" s="418" customFormat="1">
      <c r="D598" s="419"/>
    </row>
    <row r="599" spans="4:4" s="418" customFormat="1">
      <c r="D599" s="419"/>
    </row>
    <row r="600" spans="4:4" s="418" customFormat="1">
      <c r="D600" s="419"/>
    </row>
    <row r="601" spans="4:4" s="418" customFormat="1">
      <c r="D601" s="419"/>
    </row>
    <row r="602" spans="4:4" s="418" customFormat="1">
      <c r="D602" s="419"/>
    </row>
    <row r="603" spans="4:4" s="418" customFormat="1">
      <c r="D603" s="419"/>
    </row>
    <row r="604" spans="4:4" s="418" customFormat="1">
      <c r="D604" s="419"/>
    </row>
    <row r="605" spans="4:4" s="418" customFormat="1">
      <c r="D605" s="419"/>
    </row>
    <row r="606" spans="4:4" s="418" customFormat="1">
      <c r="D606" s="419"/>
    </row>
    <row r="607" spans="4:4" s="418" customFormat="1">
      <c r="D607" s="419"/>
    </row>
    <row r="608" spans="4:4" s="418" customFormat="1">
      <c r="D608" s="419"/>
    </row>
    <row r="609" spans="4:4" s="418" customFormat="1">
      <c r="D609" s="419"/>
    </row>
    <row r="610" spans="4:4" s="418" customFormat="1">
      <c r="D610" s="419"/>
    </row>
    <row r="611" spans="4:4" s="418" customFormat="1">
      <c r="D611" s="419"/>
    </row>
    <row r="612" spans="4:4" s="418" customFormat="1">
      <c r="D612" s="419"/>
    </row>
    <row r="613" spans="4:4" s="418" customFormat="1">
      <c r="D613" s="419"/>
    </row>
    <row r="614" spans="4:4" s="418" customFormat="1">
      <c r="D614" s="419"/>
    </row>
    <row r="615" spans="4:4" s="418" customFormat="1">
      <c r="D615" s="419"/>
    </row>
    <row r="616" spans="4:4" s="418" customFormat="1">
      <c r="D616" s="419"/>
    </row>
    <row r="617" spans="4:4" s="418" customFormat="1">
      <c r="D617" s="419"/>
    </row>
    <row r="618" spans="4:4" s="418" customFormat="1">
      <c r="D618" s="419"/>
    </row>
    <row r="619" spans="4:4" s="418" customFormat="1">
      <c r="D619" s="419"/>
    </row>
    <row r="620" spans="4:4" s="418" customFormat="1">
      <c r="D620" s="419"/>
    </row>
    <row r="621" spans="4:4" s="418" customFormat="1">
      <c r="D621" s="419"/>
    </row>
    <row r="622" spans="4:4" s="418" customFormat="1">
      <c r="D622" s="419"/>
    </row>
    <row r="623" spans="4:4" s="418" customFormat="1">
      <c r="D623" s="419"/>
    </row>
    <row r="624" spans="4:4" s="418" customFormat="1">
      <c r="D624" s="419"/>
    </row>
    <row r="625" spans="4:4" s="418" customFormat="1">
      <c r="D625" s="419"/>
    </row>
    <row r="626" spans="4:4" s="418" customFormat="1">
      <c r="D626" s="419"/>
    </row>
    <row r="627" spans="4:4" s="418" customFormat="1">
      <c r="D627" s="419"/>
    </row>
    <row r="628" spans="4:4" s="418" customFormat="1">
      <c r="D628" s="419"/>
    </row>
    <row r="629" spans="4:4" s="418" customFormat="1">
      <c r="D629" s="419"/>
    </row>
    <row r="630" spans="4:4" s="418" customFormat="1">
      <c r="D630" s="419"/>
    </row>
    <row r="631" spans="4:4" s="418" customFormat="1">
      <c r="D631" s="419"/>
    </row>
    <row r="632" spans="4:4" s="418" customFormat="1">
      <c r="D632" s="419"/>
    </row>
    <row r="633" spans="4:4" s="418" customFormat="1">
      <c r="D633" s="419"/>
    </row>
    <row r="634" spans="4:4" s="418" customFormat="1">
      <c r="D634" s="419"/>
    </row>
    <row r="635" spans="4:4" s="418" customFormat="1">
      <c r="D635" s="419"/>
    </row>
    <row r="636" spans="4:4" s="418" customFormat="1">
      <c r="D636" s="419"/>
    </row>
    <row r="637" spans="4:4" s="418" customFormat="1">
      <c r="D637" s="419"/>
    </row>
    <row r="638" spans="4:4" s="418" customFormat="1">
      <c r="D638" s="419"/>
    </row>
    <row r="639" spans="4:4" s="418" customFormat="1">
      <c r="D639" s="419"/>
    </row>
    <row r="640" spans="4:4" s="418" customFormat="1">
      <c r="D640" s="419"/>
    </row>
    <row r="641" spans="4:4" s="418" customFormat="1">
      <c r="D641" s="419"/>
    </row>
    <row r="642" spans="4:4" s="418" customFormat="1">
      <c r="D642" s="419"/>
    </row>
    <row r="643" spans="4:4" s="418" customFormat="1">
      <c r="D643" s="419"/>
    </row>
    <row r="644" spans="4:4" s="418" customFormat="1">
      <c r="D644" s="419"/>
    </row>
    <row r="645" spans="4:4" s="418" customFormat="1">
      <c r="D645" s="419"/>
    </row>
    <row r="646" spans="4:4" s="418" customFormat="1">
      <c r="D646" s="419"/>
    </row>
    <row r="647" spans="4:4" s="418" customFormat="1">
      <c r="D647" s="419"/>
    </row>
    <row r="648" spans="4:4" s="418" customFormat="1">
      <c r="D648" s="419"/>
    </row>
    <row r="649" spans="4:4" s="418" customFormat="1">
      <c r="D649" s="419"/>
    </row>
    <row r="650" spans="4:4" s="418" customFormat="1">
      <c r="D650" s="419"/>
    </row>
    <row r="651" spans="4:4" s="418" customFormat="1">
      <c r="D651" s="419"/>
    </row>
    <row r="652" spans="4:4" s="418" customFormat="1">
      <c r="D652" s="419"/>
    </row>
    <row r="653" spans="4:4" s="418" customFormat="1">
      <c r="D653" s="419"/>
    </row>
    <row r="654" spans="4:4" s="418" customFormat="1">
      <c r="D654" s="419"/>
    </row>
    <row r="655" spans="4:4" s="418" customFormat="1">
      <c r="D655" s="419"/>
    </row>
    <row r="656" spans="4:4" s="418" customFormat="1">
      <c r="D656" s="419"/>
    </row>
    <row r="657" spans="4:4" s="418" customFormat="1">
      <c r="D657" s="419"/>
    </row>
    <row r="658" spans="4:4" s="418" customFormat="1">
      <c r="D658" s="419"/>
    </row>
    <row r="659" spans="4:4" s="418" customFormat="1">
      <c r="D659" s="419"/>
    </row>
    <row r="660" spans="4:4" s="418" customFormat="1">
      <c r="D660" s="419"/>
    </row>
    <row r="661" spans="4:4" s="418" customFormat="1">
      <c r="D661" s="419"/>
    </row>
    <row r="662" spans="4:4" s="418" customFormat="1">
      <c r="D662" s="419"/>
    </row>
    <row r="663" spans="4:4" s="418" customFormat="1">
      <c r="D663" s="419"/>
    </row>
    <row r="664" spans="4:4" s="418" customFormat="1">
      <c r="D664" s="419"/>
    </row>
    <row r="665" spans="4:4" s="418" customFormat="1">
      <c r="D665" s="419"/>
    </row>
    <row r="666" spans="4:4" s="418" customFormat="1">
      <c r="D666" s="419"/>
    </row>
    <row r="667" spans="4:4" s="418" customFormat="1">
      <c r="D667" s="419"/>
    </row>
    <row r="668" spans="4:4" s="418" customFormat="1">
      <c r="D668" s="419"/>
    </row>
    <row r="669" spans="4:4" s="418" customFormat="1">
      <c r="D669" s="419"/>
    </row>
    <row r="670" spans="4:4" s="418" customFormat="1">
      <c r="D670" s="419"/>
    </row>
    <row r="671" spans="4:4" s="418" customFormat="1">
      <c r="D671" s="419"/>
    </row>
    <row r="672" spans="4:4" s="418" customFormat="1">
      <c r="D672" s="419"/>
    </row>
    <row r="673" spans="4:4" s="418" customFormat="1">
      <c r="D673" s="419"/>
    </row>
    <row r="674" spans="4:4" s="418" customFormat="1">
      <c r="D674" s="419"/>
    </row>
    <row r="675" spans="4:4" s="418" customFormat="1">
      <c r="D675" s="419"/>
    </row>
    <row r="676" spans="4:4" s="418" customFormat="1">
      <c r="D676" s="419"/>
    </row>
    <row r="677" spans="4:4" s="418" customFormat="1">
      <c r="D677" s="419"/>
    </row>
    <row r="678" spans="4:4" s="418" customFormat="1">
      <c r="D678" s="419"/>
    </row>
    <row r="679" spans="4:4" s="418" customFormat="1">
      <c r="D679" s="419"/>
    </row>
    <row r="680" spans="4:4" s="418" customFormat="1">
      <c r="D680" s="419"/>
    </row>
    <row r="681" spans="4:4" s="418" customFormat="1">
      <c r="D681" s="419"/>
    </row>
    <row r="682" spans="4:4" s="418" customFormat="1">
      <c r="D682" s="419"/>
    </row>
    <row r="683" spans="4:4" s="418" customFormat="1">
      <c r="D683" s="419"/>
    </row>
    <row r="684" spans="4:4" s="418" customFormat="1">
      <c r="D684" s="419"/>
    </row>
    <row r="685" spans="4:4" s="418" customFormat="1">
      <c r="D685" s="419"/>
    </row>
    <row r="686" spans="4:4" s="418" customFormat="1">
      <c r="D686" s="419"/>
    </row>
    <row r="687" spans="4:4" s="418" customFormat="1">
      <c r="D687" s="419"/>
    </row>
    <row r="688" spans="4:4" s="418" customFormat="1">
      <c r="D688" s="419"/>
    </row>
    <row r="689" spans="4:4" s="418" customFormat="1">
      <c r="D689" s="419"/>
    </row>
    <row r="690" spans="4:4" s="418" customFormat="1">
      <c r="D690" s="419"/>
    </row>
    <row r="691" spans="4:4" s="418" customFormat="1">
      <c r="D691" s="419"/>
    </row>
    <row r="692" spans="4:4" s="418" customFormat="1">
      <c r="D692" s="419"/>
    </row>
    <row r="693" spans="4:4" s="418" customFormat="1">
      <c r="D693" s="419"/>
    </row>
    <row r="694" spans="4:4" s="418" customFormat="1">
      <c r="D694" s="419"/>
    </row>
    <row r="695" spans="4:4" s="418" customFormat="1">
      <c r="D695" s="419"/>
    </row>
    <row r="696" spans="4:4" s="418" customFormat="1">
      <c r="D696" s="419"/>
    </row>
    <row r="697" spans="4:4" s="418" customFormat="1">
      <c r="D697" s="419"/>
    </row>
    <row r="698" spans="4:4" s="418" customFormat="1">
      <c r="D698" s="419"/>
    </row>
    <row r="699" spans="4:4" s="418" customFormat="1">
      <c r="D699" s="419"/>
    </row>
    <row r="700" spans="4:4" s="418" customFormat="1">
      <c r="D700" s="419"/>
    </row>
    <row r="701" spans="4:4" s="418" customFormat="1">
      <c r="D701" s="419"/>
    </row>
    <row r="702" spans="4:4" s="418" customFormat="1">
      <c r="D702" s="419"/>
    </row>
    <row r="703" spans="4:4" s="418" customFormat="1">
      <c r="D703" s="419"/>
    </row>
    <row r="704" spans="4:4" s="418" customFormat="1">
      <c r="D704" s="419"/>
    </row>
    <row r="705" spans="4:4" s="418" customFormat="1">
      <c r="D705" s="419"/>
    </row>
    <row r="706" spans="4:4" s="418" customFormat="1">
      <c r="D706" s="419"/>
    </row>
    <row r="707" spans="4:4" s="418" customFormat="1">
      <c r="D707" s="419"/>
    </row>
    <row r="708" spans="4:4" s="418" customFormat="1">
      <c r="D708" s="419"/>
    </row>
    <row r="709" spans="4:4" s="418" customFormat="1">
      <c r="D709" s="419"/>
    </row>
    <row r="710" spans="4:4" s="418" customFormat="1">
      <c r="D710" s="419"/>
    </row>
    <row r="711" spans="4:4" s="418" customFormat="1">
      <c r="D711" s="419"/>
    </row>
    <row r="712" spans="4:4" s="418" customFormat="1">
      <c r="D712" s="419"/>
    </row>
    <row r="713" spans="4:4" s="418" customFormat="1">
      <c r="D713" s="419"/>
    </row>
    <row r="714" spans="4:4" s="418" customFormat="1">
      <c r="D714" s="419"/>
    </row>
    <row r="715" spans="4:4" s="418" customFormat="1">
      <c r="D715" s="419"/>
    </row>
    <row r="716" spans="4:4" s="418" customFormat="1">
      <c r="D716" s="419"/>
    </row>
    <row r="717" spans="4:4" s="418" customFormat="1">
      <c r="D717" s="419"/>
    </row>
    <row r="718" spans="4:4" s="418" customFormat="1">
      <c r="D718" s="419"/>
    </row>
    <row r="719" spans="4:4" s="418" customFormat="1">
      <c r="D719" s="419"/>
    </row>
    <row r="720" spans="4:4" s="418" customFormat="1">
      <c r="D720" s="419"/>
    </row>
    <row r="721" spans="4:4" s="418" customFormat="1">
      <c r="D721" s="419"/>
    </row>
    <row r="722" spans="4:4" s="418" customFormat="1">
      <c r="D722" s="419"/>
    </row>
    <row r="723" spans="4:4" s="418" customFormat="1">
      <c r="D723" s="419"/>
    </row>
    <row r="724" spans="4:4" s="418" customFormat="1">
      <c r="D724" s="419"/>
    </row>
    <row r="725" spans="4:4" s="418" customFormat="1">
      <c r="D725" s="419"/>
    </row>
    <row r="726" spans="4:4" s="418" customFormat="1">
      <c r="D726" s="419"/>
    </row>
    <row r="727" spans="4:4" s="418" customFormat="1">
      <c r="D727" s="419"/>
    </row>
    <row r="728" spans="4:4" s="418" customFormat="1">
      <c r="D728" s="419"/>
    </row>
    <row r="729" spans="4:4" s="418" customFormat="1">
      <c r="D729" s="419"/>
    </row>
    <row r="730" spans="4:4" s="418" customFormat="1">
      <c r="D730" s="419"/>
    </row>
    <row r="731" spans="4:4" s="418" customFormat="1">
      <c r="D731" s="419"/>
    </row>
    <row r="732" spans="4:4" s="418" customFormat="1">
      <c r="D732" s="419"/>
    </row>
    <row r="733" spans="4:4" s="418" customFormat="1">
      <c r="D733" s="419"/>
    </row>
    <row r="734" spans="4:4" s="418" customFormat="1">
      <c r="D734" s="419"/>
    </row>
    <row r="735" spans="4:4" s="418" customFormat="1">
      <c r="D735" s="419"/>
    </row>
    <row r="736" spans="4:4" s="418" customFormat="1">
      <c r="D736" s="419"/>
    </row>
    <row r="737" spans="4:4" s="418" customFormat="1">
      <c r="D737" s="419"/>
    </row>
    <row r="738" spans="4:4" s="418" customFormat="1">
      <c r="D738" s="419"/>
    </row>
    <row r="739" spans="4:4" s="418" customFormat="1">
      <c r="D739" s="419"/>
    </row>
    <row r="740" spans="4:4" s="418" customFormat="1">
      <c r="D740" s="419"/>
    </row>
    <row r="741" spans="4:4" s="418" customFormat="1">
      <c r="D741" s="419"/>
    </row>
    <row r="742" spans="4:4" s="418" customFormat="1">
      <c r="D742" s="419"/>
    </row>
    <row r="743" spans="4:4" s="418" customFormat="1">
      <c r="D743" s="419"/>
    </row>
    <row r="744" spans="4:4" s="418" customFormat="1">
      <c r="D744" s="419"/>
    </row>
    <row r="745" spans="4:4" s="418" customFormat="1">
      <c r="D745" s="419"/>
    </row>
    <row r="746" spans="4:4" s="418" customFormat="1">
      <c r="D746" s="419"/>
    </row>
    <row r="747" spans="4:4" s="418" customFormat="1">
      <c r="D747" s="419"/>
    </row>
    <row r="748" spans="4:4" s="418" customFormat="1">
      <c r="D748" s="419"/>
    </row>
    <row r="749" spans="4:4" s="418" customFormat="1">
      <c r="D749" s="419"/>
    </row>
    <row r="750" spans="4:4" s="418" customFormat="1">
      <c r="D750" s="419"/>
    </row>
    <row r="751" spans="4:4" s="418" customFormat="1">
      <c r="D751" s="419"/>
    </row>
    <row r="752" spans="4:4" s="418" customFormat="1">
      <c r="D752" s="419"/>
    </row>
    <row r="753" spans="4:4" s="418" customFormat="1">
      <c r="D753" s="419"/>
    </row>
    <row r="754" spans="4:4" s="418" customFormat="1">
      <c r="D754" s="419"/>
    </row>
    <row r="755" spans="4:4" s="418" customFormat="1">
      <c r="D755" s="419"/>
    </row>
    <row r="756" spans="4:4" s="418" customFormat="1">
      <c r="D756" s="419"/>
    </row>
    <row r="757" spans="4:4" s="418" customFormat="1">
      <c r="D757" s="419"/>
    </row>
    <row r="758" spans="4:4" s="418" customFormat="1">
      <c r="D758" s="419"/>
    </row>
    <row r="759" spans="4:4" s="418" customFormat="1">
      <c r="D759" s="419"/>
    </row>
    <row r="760" spans="4:4" s="418" customFormat="1">
      <c r="D760" s="419"/>
    </row>
    <row r="761" spans="4:4" s="418" customFormat="1">
      <c r="D761" s="419"/>
    </row>
    <row r="762" spans="4:4" s="418" customFormat="1">
      <c r="D762" s="419"/>
    </row>
    <row r="763" spans="4:4" s="418" customFormat="1">
      <c r="D763" s="419"/>
    </row>
    <row r="764" spans="4:4" s="418" customFormat="1">
      <c r="D764" s="419"/>
    </row>
    <row r="765" spans="4:4" s="418" customFormat="1">
      <c r="D765" s="419"/>
    </row>
    <row r="766" spans="4:4" s="418" customFormat="1">
      <c r="D766" s="419"/>
    </row>
    <row r="767" spans="4:4" s="418" customFormat="1">
      <c r="D767" s="419"/>
    </row>
    <row r="768" spans="4:4" s="418" customFormat="1">
      <c r="D768" s="419"/>
    </row>
    <row r="769" spans="4:4" s="418" customFormat="1">
      <c r="D769" s="419"/>
    </row>
    <row r="770" spans="4:4" s="418" customFormat="1">
      <c r="D770" s="419"/>
    </row>
    <row r="771" spans="4:4" s="418" customFormat="1">
      <c r="D771" s="419"/>
    </row>
    <row r="772" spans="4:4" s="418" customFormat="1">
      <c r="D772" s="419"/>
    </row>
    <row r="773" spans="4:4" s="418" customFormat="1">
      <c r="D773" s="419"/>
    </row>
    <row r="774" spans="4:4" s="418" customFormat="1">
      <c r="D774" s="419"/>
    </row>
    <row r="775" spans="4:4" s="418" customFormat="1">
      <c r="D775" s="419"/>
    </row>
    <row r="776" spans="4:4" s="418" customFormat="1">
      <c r="D776" s="419"/>
    </row>
    <row r="777" spans="4:4" s="418" customFormat="1">
      <c r="D777" s="419"/>
    </row>
    <row r="778" spans="4:4" s="418" customFormat="1">
      <c r="D778" s="419"/>
    </row>
    <row r="779" spans="4:4" s="418" customFormat="1">
      <c r="D779" s="419"/>
    </row>
    <row r="780" spans="4:4" s="418" customFormat="1">
      <c r="D780" s="419"/>
    </row>
    <row r="781" spans="4:4" s="418" customFormat="1">
      <c r="D781" s="419"/>
    </row>
    <row r="782" spans="4:4" s="418" customFormat="1">
      <c r="D782" s="419"/>
    </row>
    <row r="783" spans="4:4" s="418" customFormat="1">
      <c r="D783" s="419"/>
    </row>
    <row r="784" spans="4:4" s="418" customFormat="1">
      <c r="D784" s="419"/>
    </row>
    <row r="785" spans="4:4" s="418" customFormat="1">
      <c r="D785" s="419"/>
    </row>
    <row r="786" spans="4:4" s="418" customFormat="1">
      <c r="D786" s="419"/>
    </row>
    <row r="787" spans="4:4" s="418" customFormat="1">
      <c r="D787" s="419"/>
    </row>
    <row r="788" spans="4:4" s="418" customFormat="1">
      <c r="D788" s="419"/>
    </row>
    <row r="789" spans="4:4" s="418" customFormat="1">
      <c r="D789" s="419"/>
    </row>
    <row r="790" spans="4:4" s="418" customFormat="1">
      <c r="D790" s="419"/>
    </row>
    <row r="791" spans="4:4" s="418" customFormat="1">
      <c r="D791" s="419"/>
    </row>
    <row r="792" spans="4:4" s="418" customFormat="1">
      <c r="D792" s="419"/>
    </row>
    <row r="793" spans="4:4" s="418" customFormat="1">
      <c r="D793" s="419"/>
    </row>
    <row r="794" spans="4:4" s="418" customFormat="1">
      <c r="D794" s="419"/>
    </row>
    <row r="795" spans="4:4" s="418" customFormat="1">
      <c r="D795" s="419"/>
    </row>
    <row r="796" spans="4:4" s="418" customFormat="1">
      <c r="D796" s="419"/>
    </row>
    <row r="797" spans="4:4" s="418" customFormat="1">
      <c r="D797" s="419"/>
    </row>
    <row r="798" spans="4:4" s="418" customFormat="1">
      <c r="D798" s="419"/>
    </row>
    <row r="799" spans="4:4" s="418" customFormat="1">
      <c r="D799" s="419"/>
    </row>
    <row r="800" spans="4:4" s="418" customFormat="1">
      <c r="D800" s="419"/>
    </row>
    <row r="801" spans="4:4" s="418" customFormat="1">
      <c r="D801" s="419"/>
    </row>
    <row r="802" spans="4:4" s="418" customFormat="1">
      <c r="D802" s="419"/>
    </row>
    <row r="803" spans="4:4" s="418" customFormat="1">
      <c r="D803" s="419"/>
    </row>
    <row r="804" spans="4:4" s="418" customFormat="1">
      <c r="D804" s="419"/>
    </row>
    <row r="805" spans="4:4" s="418" customFormat="1">
      <c r="D805" s="419"/>
    </row>
    <row r="806" spans="4:4" s="418" customFormat="1">
      <c r="D806" s="419"/>
    </row>
    <row r="807" spans="4:4" s="418" customFormat="1">
      <c r="D807" s="419"/>
    </row>
    <row r="808" spans="4:4" s="418" customFormat="1">
      <c r="D808" s="419"/>
    </row>
    <row r="809" spans="4:4" s="418" customFormat="1">
      <c r="D809" s="419"/>
    </row>
    <row r="810" spans="4:4" s="418" customFormat="1">
      <c r="D810" s="419"/>
    </row>
    <row r="811" spans="4:4" s="418" customFormat="1">
      <c r="D811" s="419"/>
    </row>
    <row r="812" spans="4:4" s="418" customFormat="1">
      <c r="D812" s="419"/>
    </row>
    <row r="813" spans="4:4" s="418" customFormat="1">
      <c r="D813" s="419"/>
    </row>
    <row r="814" spans="4:4" s="418" customFormat="1">
      <c r="D814" s="419"/>
    </row>
    <row r="815" spans="4:4" s="418" customFormat="1">
      <c r="D815" s="419"/>
    </row>
    <row r="816" spans="4:4" s="418" customFormat="1">
      <c r="D816" s="419"/>
    </row>
    <row r="817" spans="4:4" s="418" customFormat="1">
      <c r="D817" s="419"/>
    </row>
    <row r="818" spans="4:4" s="418" customFormat="1">
      <c r="D818" s="419"/>
    </row>
    <row r="819" spans="4:4" s="418" customFormat="1">
      <c r="D819" s="419"/>
    </row>
    <row r="820" spans="4:4" s="418" customFormat="1">
      <c r="D820" s="419"/>
    </row>
    <row r="821" spans="4:4" s="418" customFormat="1">
      <c r="D821" s="419"/>
    </row>
    <row r="822" spans="4:4" s="418" customFormat="1">
      <c r="D822" s="419"/>
    </row>
    <row r="823" spans="4:4" s="418" customFormat="1">
      <c r="D823" s="419"/>
    </row>
    <row r="824" spans="4:4" s="418" customFormat="1">
      <c r="D824" s="419"/>
    </row>
    <row r="825" spans="4:4" s="418" customFormat="1">
      <c r="D825" s="419"/>
    </row>
    <row r="826" spans="4:4" s="418" customFormat="1">
      <c r="D826" s="419"/>
    </row>
    <row r="827" spans="4:4" s="418" customFormat="1">
      <c r="D827" s="419"/>
    </row>
    <row r="828" spans="4:4" s="418" customFormat="1">
      <c r="D828" s="419"/>
    </row>
    <row r="829" spans="4:4" s="418" customFormat="1">
      <c r="D829" s="419"/>
    </row>
    <row r="830" spans="4:4" s="418" customFormat="1">
      <c r="D830" s="419"/>
    </row>
    <row r="831" spans="4:4" s="418" customFormat="1">
      <c r="D831" s="419"/>
    </row>
    <row r="832" spans="4:4" s="418" customFormat="1">
      <c r="D832" s="419"/>
    </row>
    <row r="833" spans="4:4" s="418" customFormat="1">
      <c r="D833" s="419"/>
    </row>
    <row r="834" spans="4:4" s="418" customFormat="1">
      <c r="D834" s="419"/>
    </row>
    <row r="835" spans="4:4" s="418" customFormat="1">
      <c r="D835" s="419"/>
    </row>
    <row r="836" spans="4:4" s="418" customFormat="1">
      <c r="D836" s="419"/>
    </row>
    <row r="837" spans="4:4" s="418" customFormat="1">
      <c r="D837" s="419"/>
    </row>
    <row r="838" spans="4:4" s="418" customFormat="1">
      <c r="D838" s="419"/>
    </row>
    <row r="839" spans="4:4" s="418" customFormat="1">
      <c r="D839" s="419"/>
    </row>
    <row r="840" spans="4:4" s="418" customFormat="1">
      <c r="D840" s="419"/>
    </row>
    <row r="841" spans="4:4" s="418" customFormat="1">
      <c r="D841" s="419"/>
    </row>
    <row r="842" spans="4:4" s="418" customFormat="1">
      <c r="D842" s="419"/>
    </row>
    <row r="843" spans="4:4" s="418" customFormat="1">
      <c r="D843" s="419"/>
    </row>
    <row r="844" spans="4:4" s="418" customFormat="1">
      <c r="D844" s="419"/>
    </row>
    <row r="845" spans="4:4" s="418" customFormat="1">
      <c r="D845" s="419"/>
    </row>
    <row r="846" spans="4:4" s="418" customFormat="1">
      <c r="D846" s="419"/>
    </row>
    <row r="847" spans="4:4" s="418" customFormat="1">
      <c r="D847" s="419"/>
    </row>
    <row r="848" spans="4:4" s="418" customFormat="1">
      <c r="D848" s="419"/>
    </row>
    <row r="849" spans="4:4" s="418" customFormat="1">
      <c r="D849" s="419"/>
    </row>
    <row r="850" spans="4:4" s="418" customFormat="1">
      <c r="D850" s="419"/>
    </row>
    <row r="851" spans="4:4" s="418" customFormat="1">
      <c r="D851" s="419"/>
    </row>
    <row r="852" spans="4:4" s="418" customFormat="1">
      <c r="D852" s="419"/>
    </row>
    <row r="853" spans="4:4" s="418" customFormat="1">
      <c r="D853" s="419"/>
    </row>
    <row r="854" spans="4:4" s="418" customFormat="1">
      <c r="D854" s="419"/>
    </row>
    <row r="855" spans="4:4" s="418" customFormat="1">
      <c r="D855" s="419"/>
    </row>
    <row r="856" spans="4:4" s="418" customFormat="1">
      <c r="D856" s="419"/>
    </row>
    <row r="857" spans="4:4" s="418" customFormat="1">
      <c r="D857" s="419"/>
    </row>
    <row r="858" spans="4:4" s="418" customFormat="1">
      <c r="D858" s="419"/>
    </row>
    <row r="859" spans="4:4" s="418" customFormat="1">
      <c r="D859" s="419"/>
    </row>
    <row r="860" spans="4:4" s="418" customFormat="1">
      <c r="D860" s="419"/>
    </row>
    <row r="861" spans="4:4" s="418" customFormat="1">
      <c r="D861" s="419"/>
    </row>
    <row r="862" spans="4:4" s="418" customFormat="1">
      <c r="D862" s="419"/>
    </row>
    <row r="863" spans="4:4" s="418" customFormat="1">
      <c r="D863" s="419"/>
    </row>
    <row r="864" spans="4:4" s="418" customFormat="1">
      <c r="D864" s="419"/>
    </row>
    <row r="865" spans="4:4" s="418" customFormat="1">
      <c r="D865" s="419"/>
    </row>
    <row r="866" spans="4:4" s="418" customFormat="1">
      <c r="D866" s="419"/>
    </row>
    <row r="867" spans="4:4" s="418" customFormat="1">
      <c r="D867" s="419"/>
    </row>
    <row r="868" spans="4:4" s="418" customFormat="1">
      <c r="D868" s="419"/>
    </row>
    <row r="869" spans="4:4" s="418" customFormat="1">
      <c r="D869" s="419"/>
    </row>
    <row r="870" spans="4:4" s="418" customFormat="1">
      <c r="D870" s="419"/>
    </row>
    <row r="871" spans="4:4" s="418" customFormat="1">
      <c r="D871" s="419"/>
    </row>
    <row r="872" spans="4:4" s="418" customFormat="1">
      <c r="D872" s="419"/>
    </row>
    <row r="873" spans="4:4" s="418" customFormat="1">
      <c r="D873" s="419"/>
    </row>
    <row r="874" spans="4:4" s="418" customFormat="1">
      <c r="D874" s="419"/>
    </row>
    <row r="875" spans="4:4" s="418" customFormat="1">
      <c r="D875" s="419"/>
    </row>
    <row r="876" spans="4:4" s="418" customFormat="1">
      <c r="D876" s="419"/>
    </row>
    <row r="877" spans="4:4" s="418" customFormat="1">
      <c r="D877" s="419"/>
    </row>
    <row r="878" spans="4:4" s="418" customFormat="1">
      <c r="D878" s="419"/>
    </row>
    <row r="879" spans="4:4" s="418" customFormat="1">
      <c r="D879" s="419"/>
    </row>
    <row r="880" spans="4:4" s="418" customFormat="1">
      <c r="D880" s="419"/>
    </row>
    <row r="881" spans="4:4" s="418" customFormat="1">
      <c r="D881" s="419"/>
    </row>
    <row r="882" spans="4:4" s="418" customFormat="1">
      <c r="D882" s="419"/>
    </row>
    <row r="883" spans="4:4" s="418" customFormat="1">
      <c r="D883" s="419"/>
    </row>
    <row r="884" spans="4:4" s="418" customFormat="1">
      <c r="D884" s="419"/>
    </row>
    <row r="885" spans="4:4" s="418" customFormat="1">
      <c r="D885" s="419"/>
    </row>
    <row r="886" spans="4:4" s="418" customFormat="1">
      <c r="D886" s="419"/>
    </row>
    <row r="887" spans="4:4" s="418" customFormat="1">
      <c r="D887" s="419"/>
    </row>
    <row r="888" spans="4:4" s="418" customFormat="1">
      <c r="D888" s="419"/>
    </row>
    <row r="889" spans="4:4" s="418" customFormat="1">
      <c r="D889" s="419"/>
    </row>
    <row r="890" spans="4:4" s="418" customFormat="1">
      <c r="D890" s="419"/>
    </row>
    <row r="891" spans="4:4" s="418" customFormat="1">
      <c r="D891" s="419"/>
    </row>
    <row r="892" spans="4:4" s="418" customFormat="1">
      <c r="D892" s="419"/>
    </row>
    <row r="893" spans="4:4" s="418" customFormat="1">
      <c r="D893" s="419"/>
    </row>
    <row r="894" spans="4:4" s="418" customFormat="1">
      <c r="D894" s="419"/>
    </row>
    <row r="895" spans="4:4" s="418" customFormat="1">
      <c r="D895" s="419"/>
    </row>
    <row r="896" spans="4:4" s="418" customFormat="1">
      <c r="D896" s="419"/>
    </row>
    <row r="897" spans="4:4" s="418" customFormat="1">
      <c r="D897" s="419"/>
    </row>
    <row r="898" spans="4:4" s="418" customFormat="1">
      <c r="D898" s="419"/>
    </row>
    <row r="899" spans="4:4" s="418" customFormat="1">
      <c r="D899" s="419"/>
    </row>
    <row r="900" spans="4:4" s="418" customFormat="1">
      <c r="D900" s="419"/>
    </row>
    <row r="901" spans="4:4" s="418" customFormat="1">
      <c r="D901" s="419"/>
    </row>
    <row r="902" spans="4:4" s="418" customFormat="1">
      <c r="D902" s="419"/>
    </row>
    <row r="903" spans="4:4" s="418" customFormat="1">
      <c r="D903" s="419"/>
    </row>
    <row r="904" spans="4:4" s="418" customFormat="1">
      <c r="D904" s="419"/>
    </row>
    <row r="905" spans="4:4" s="418" customFormat="1">
      <c r="D905" s="419"/>
    </row>
    <row r="906" spans="4:4" s="418" customFormat="1">
      <c r="D906" s="419"/>
    </row>
    <row r="907" spans="4:4" s="418" customFormat="1">
      <c r="D907" s="419"/>
    </row>
    <row r="908" spans="4:4" s="418" customFormat="1">
      <c r="D908" s="419"/>
    </row>
    <row r="909" spans="4:4" s="418" customFormat="1">
      <c r="D909" s="419"/>
    </row>
    <row r="910" spans="4:4" s="418" customFormat="1">
      <c r="D910" s="419"/>
    </row>
    <row r="911" spans="4:4" s="418" customFormat="1">
      <c r="D911" s="419"/>
    </row>
    <row r="912" spans="4:4" s="418" customFormat="1">
      <c r="D912" s="419"/>
    </row>
    <row r="913" spans="4:4" s="418" customFormat="1">
      <c r="D913" s="419"/>
    </row>
    <row r="914" spans="4:4" s="418" customFormat="1">
      <c r="D914" s="419"/>
    </row>
    <row r="915" spans="4:4" s="418" customFormat="1">
      <c r="D915" s="419"/>
    </row>
    <row r="916" spans="4:4" s="418" customFormat="1">
      <c r="D916" s="419"/>
    </row>
    <row r="917" spans="4:4" s="418" customFormat="1">
      <c r="D917" s="419"/>
    </row>
    <row r="918" spans="4:4" s="418" customFormat="1">
      <c r="D918" s="419"/>
    </row>
    <row r="919" spans="4:4" s="418" customFormat="1">
      <c r="D919" s="419"/>
    </row>
    <row r="920" spans="4:4" s="418" customFormat="1">
      <c r="D920" s="419"/>
    </row>
    <row r="921" spans="4:4" s="418" customFormat="1">
      <c r="D921" s="419"/>
    </row>
    <row r="922" spans="4:4" s="418" customFormat="1">
      <c r="D922" s="419"/>
    </row>
    <row r="923" spans="4:4" s="418" customFormat="1">
      <c r="D923" s="419"/>
    </row>
    <row r="924" spans="4:4" s="418" customFormat="1">
      <c r="D924" s="419"/>
    </row>
    <row r="925" spans="4:4" s="418" customFormat="1">
      <c r="D925" s="419"/>
    </row>
    <row r="926" spans="4:4" s="418" customFormat="1">
      <c r="D926" s="419"/>
    </row>
    <row r="927" spans="4:4" s="418" customFormat="1">
      <c r="D927" s="419"/>
    </row>
    <row r="928" spans="4:4" s="418" customFormat="1">
      <c r="D928" s="419"/>
    </row>
    <row r="929" spans="4:4" s="418" customFormat="1">
      <c r="D929" s="419"/>
    </row>
    <row r="930" spans="4:4" s="418" customFormat="1">
      <c r="D930" s="419"/>
    </row>
    <row r="931" spans="4:4" s="418" customFormat="1">
      <c r="D931" s="419"/>
    </row>
    <row r="932" spans="4:4" s="418" customFormat="1">
      <c r="D932" s="419"/>
    </row>
    <row r="933" spans="4:4" s="418" customFormat="1">
      <c r="D933" s="419"/>
    </row>
    <row r="934" spans="4:4" s="418" customFormat="1">
      <c r="D934" s="419"/>
    </row>
    <row r="935" spans="4:4" s="418" customFormat="1">
      <c r="D935" s="419"/>
    </row>
    <row r="936" spans="4:4" s="418" customFormat="1">
      <c r="D936" s="419"/>
    </row>
    <row r="937" spans="4:4" s="418" customFormat="1">
      <c r="D937" s="419"/>
    </row>
    <row r="938" spans="4:4" s="418" customFormat="1">
      <c r="D938" s="419"/>
    </row>
    <row r="939" spans="4:4" s="418" customFormat="1">
      <c r="D939" s="419"/>
    </row>
    <row r="940" spans="4:4" s="418" customFormat="1">
      <c r="D940" s="419"/>
    </row>
    <row r="941" spans="4:4" s="418" customFormat="1">
      <c r="D941" s="419"/>
    </row>
    <row r="942" spans="4:4" s="418" customFormat="1">
      <c r="D942" s="419"/>
    </row>
    <row r="943" spans="4:4" s="418" customFormat="1">
      <c r="D943" s="419"/>
    </row>
    <row r="944" spans="4:4" s="418" customFormat="1">
      <c r="D944" s="419"/>
    </row>
    <row r="945" spans="4:4" s="418" customFormat="1">
      <c r="D945" s="419"/>
    </row>
    <row r="946" spans="4:4" s="418" customFormat="1">
      <c r="D946" s="419"/>
    </row>
    <row r="947" spans="4:4" s="418" customFormat="1">
      <c r="D947" s="419"/>
    </row>
    <row r="948" spans="4:4" s="418" customFormat="1">
      <c r="D948" s="419"/>
    </row>
    <row r="949" spans="4:4" s="418" customFormat="1">
      <c r="D949" s="419"/>
    </row>
    <row r="950" spans="4:4" s="418" customFormat="1">
      <c r="D950" s="419"/>
    </row>
    <row r="951" spans="4:4" s="418" customFormat="1">
      <c r="D951" s="419"/>
    </row>
    <row r="952" spans="4:4" s="418" customFormat="1">
      <c r="D952" s="419"/>
    </row>
    <row r="953" spans="4:4" s="418" customFormat="1">
      <c r="D953" s="419"/>
    </row>
    <row r="954" spans="4:4" s="418" customFormat="1">
      <c r="D954" s="419"/>
    </row>
    <row r="955" spans="4:4" s="418" customFormat="1">
      <c r="D955" s="419"/>
    </row>
    <row r="956" spans="4:4" s="418" customFormat="1">
      <c r="D956" s="419"/>
    </row>
    <row r="957" spans="4:4" s="418" customFormat="1">
      <c r="D957" s="419"/>
    </row>
    <row r="958" spans="4:4" s="418" customFormat="1">
      <c r="D958" s="419"/>
    </row>
    <row r="959" spans="4:4" s="418" customFormat="1">
      <c r="D959" s="419"/>
    </row>
    <row r="960" spans="4:4" s="418" customFormat="1">
      <c r="D960" s="419"/>
    </row>
    <row r="961" spans="4:4" s="418" customFormat="1">
      <c r="D961" s="419"/>
    </row>
    <row r="962" spans="4:4" s="418" customFormat="1">
      <c r="D962" s="419"/>
    </row>
    <row r="963" spans="4:4" s="418" customFormat="1">
      <c r="D963" s="419"/>
    </row>
    <row r="964" spans="4:4" s="418" customFormat="1">
      <c r="D964" s="419"/>
    </row>
    <row r="965" spans="4:4" s="418" customFormat="1">
      <c r="D965" s="419"/>
    </row>
    <row r="966" spans="4:4" s="418" customFormat="1">
      <c r="D966" s="419"/>
    </row>
    <row r="967" spans="4:4" s="418" customFormat="1">
      <c r="D967" s="419"/>
    </row>
    <row r="968" spans="4:4" s="418" customFormat="1">
      <c r="D968" s="419"/>
    </row>
    <row r="969" spans="4:4" s="418" customFormat="1">
      <c r="D969" s="419"/>
    </row>
    <row r="970" spans="4:4" s="418" customFormat="1">
      <c r="D970" s="419"/>
    </row>
    <row r="971" spans="4:4" s="418" customFormat="1">
      <c r="D971" s="419"/>
    </row>
    <row r="972" spans="4:4" s="418" customFormat="1">
      <c r="D972" s="419"/>
    </row>
    <row r="973" spans="4:4" s="418" customFormat="1">
      <c r="D973" s="419"/>
    </row>
    <row r="974" spans="4:4" s="418" customFormat="1">
      <c r="D974" s="419"/>
    </row>
    <row r="975" spans="4:4" s="418" customFormat="1">
      <c r="D975" s="419"/>
    </row>
    <row r="976" spans="4:4" s="418" customFormat="1">
      <c r="D976" s="419"/>
    </row>
    <row r="977" spans="4:4" s="418" customFormat="1">
      <c r="D977" s="419"/>
    </row>
    <row r="978" spans="4:4" s="418" customFormat="1">
      <c r="D978" s="419"/>
    </row>
    <row r="979" spans="4:4" s="418" customFormat="1">
      <c r="D979" s="419"/>
    </row>
    <row r="980" spans="4:4" s="418" customFormat="1">
      <c r="D980" s="419"/>
    </row>
    <row r="981" spans="4:4" s="418" customFormat="1">
      <c r="D981" s="419"/>
    </row>
    <row r="982" spans="4:4" s="418" customFormat="1">
      <c r="D982" s="419"/>
    </row>
    <row r="983" spans="4:4" s="418" customFormat="1">
      <c r="D983" s="419"/>
    </row>
    <row r="984" spans="4:4" s="418" customFormat="1">
      <c r="D984" s="419"/>
    </row>
    <row r="985" spans="4:4" s="418" customFormat="1">
      <c r="D985" s="419"/>
    </row>
    <row r="986" spans="4:4" s="418" customFormat="1">
      <c r="D986" s="419"/>
    </row>
    <row r="987" spans="4:4" s="418" customFormat="1">
      <c r="D987" s="419"/>
    </row>
    <row r="988" spans="4:4" s="418" customFormat="1">
      <c r="D988" s="419"/>
    </row>
    <row r="989" spans="4:4" s="418" customFormat="1">
      <c r="D989" s="419"/>
    </row>
    <row r="990" spans="4:4" s="418" customFormat="1">
      <c r="D990" s="419"/>
    </row>
    <row r="991" spans="4:4" s="418" customFormat="1">
      <c r="D991" s="419"/>
    </row>
    <row r="992" spans="4:4" s="418" customFormat="1">
      <c r="D992" s="419"/>
    </row>
    <row r="993" spans="4:4" s="418" customFormat="1">
      <c r="D993" s="419"/>
    </row>
    <row r="994" spans="4:4" s="418" customFormat="1">
      <c r="D994" s="419"/>
    </row>
    <row r="995" spans="4:4" s="418" customFormat="1">
      <c r="D995" s="419"/>
    </row>
    <row r="996" spans="4:4" s="418" customFormat="1">
      <c r="D996" s="419"/>
    </row>
    <row r="997" spans="4:4" s="418" customFormat="1">
      <c r="D997" s="419"/>
    </row>
    <row r="998" spans="4:4" s="418" customFormat="1">
      <c r="D998" s="419"/>
    </row>
    <row r="999" spans="4:4" s="418" customFormat="1">
      <c r="D999" s="419"/>
    </row>
    <row r="1000" spans="4:4" s="418" customFormat="1">
      <c r="D1000" s="419"/>
    </row>
    <row r="1001" spans="4:4" s="418" customFormat="1">
      <c r="D1001" s="419"/>
    </row>
    <row r="1002" spans="4:4" s="418" customFormat="1">
      <c r="D1002" s="419"/>
    </row>
    <row r="1003" spans="4:4" s="418" customFormat="1">
      <c r="D1003" s="419"/>
    </row>
    <row r="1004" spans="4:4" s="418" customFormat="1">
      <c r="D1004" s="419"/>
    </row>
    <row r="1005" spans="4:4" s="418" customFormat="1">
      <c r="D1005" s="419"/>
    </row>
    <row r="1006" spans="4:4" s="418" customFormat="1">
      <c r="D1006" s="419"/>
    </row>
    <row r="1007" spans="4:4" s="418" customFormat="1">
      <c r="D1007" s="419"/>
    </row>
    <row r="1008" spans="4:4" s="418" customFormat="1">
      <c r="D1008" s="419"/>
    </row>
    <row r="1009" spans="4:4" s="418" customFormat="1">
      <c r="D1009" s="419"/>
    </row>
    <row r="1010" spans="4:4" s="418" customFormat="1">
      <c r="D1010" s="419"/>
    </row>
    <row r="1011" spans="4:4" s="418" customFormat="1">
      <c r="D1011" s="419"/>
    </row>
    <row r="1012" spans="4:4" s="418" customFormat="1">
      <c r="D1012" s="419"/>
    </row>
    <row r="1013" spans="4:4" s="418" customFormat="1">
      <c r="D1013" s="419"/>
    </row>
    <row r="1014" spans="4:4" s="418" customFormat="1">
      <c r="D1014" s="419"/>
    </row>
    <row r="1015" spans="4:4" s="418" customFormat="1">
      <c r="D1015" s="419"/>
    </row>
    <row r="1016" spans="4:4" s="418" customFormat="1">
      <c r="D1016" s="419"/>
    </row>
    <row r="1017" spans="4:4" s="418" customFormat="1">
      <c r="D1017" s="419"/>
    </row>
    <row r="1018" spans="4:4" s="418" customFormat="1">
      <c r="D1018" s="419"/>
    </row>
    <row r="1019" spans="4:4" s="418" customFormat="1">
      <c r="D1019" s="419"/>
    </row>
    <row r="1020" spans="4:4" s="418" customFormat="1">
      <c r="D1020" s="419"/>
    </row>
    <row r="1021" spans="4:4" s="418" customFormat="1">
      <c r="D1021" s="419"/>
    </row>
    <row r="1022" spans="4:4" s="418" customFormat="1">
      <c r="D1022" s="419"/>
    </row>
    <row r="1023" spans="4:4" s="418" customFormat="1">
      <c r="D1023" s="419"/>
    </row>
    <row r="1024" spans="4:4" s="418" customFormat="1">
      <c r="D1024" s="419"/>
    </row>
    <row r="1025" spans="4:4" s="418" customFormat="1">
      <c r="D1025" s="419"/>
    </row>
    <row r="1026" spans="4:4" s="418" customFormat="1">
      <c r="D1026" s="419"/>
    </row>
    <row r="1027" spans="4:4" s="418" customFormat="1">
      <c r="D1027" s="419"/>
    </row>
    <row r="1028" spans="4:4" s="418" customFormat="1">
      <c r="D1028" s="419"/>
    </row>
    <row r="1029" spans="4:4" s="418" customFormat="1">
      <c r="D1029" s="419"/>
    </row>
    <row r="1030" spans="4:4" s="418" customFormat="1">
      <c r="D1030" s="419"/>
    </row>
    <row r="1031" spans="4:4" s="418" customFormat="1">
      <c r="D1031" s="419"/>
    </row>
    <row r="1032" spans="4:4" s="418" customFormat="1">
      <c r="D1032" s="419"/>
    </row>
    <row r="1033" spans="4:4" s="418" customFormat="1">
      <c r="D1033" s="419"/>
    </row>
    <row r="1034" spans="4:4" s="418" customFormat="1">
      <c r="D1034" s="419"/>
    </row>
    <row r="1035" spans="4:4" s="418" customFormat="1">
      <c r="D1035" s="419"/>
    </row>
    <row r="1036" spans="4:4" s="418" customFormat="1">
      <c r="D1036" s="419"/>
    </row>
    <row r="1037" spans="4:4" s="418" customFormat="1">
      <c r="D1037" s="419"/>
    </row>
    <row r="1038" spans="4:4" s="418" customFormat="1">
      <c r="D1038" s="419"/>
    </row>
    <row r="1039" spans="4:4" s="418" customFormat="1">
      <c r="D1039" s="419"/>
    </row>
    <row r="1040" spans="4:4" s="418" customFormat="1">
      <c r="D1040" s="419"/>
    </row>
    <row r="1041" spans="4:4" s="418" customFormat="1">
      <c r="D1041" s="419"/>
    </row>
    <row r="1042" spans="4:4" s="418" customFormat="1">
      <c r="D1042" s="419"/>
    </row>
    <row r="1043" spans="4:4" s="418" customFormat="1">
      <c r="D1043" s="419"/>
    </row>
    <row r="1044" spans="4:4" s="418" customFormat="1">
      <c r="D1044" s="419"/>
    </row>
    <row r="1045" spans="4:4" s="418" customFormat="1">
      <c r="D1045" s="419"/>
    </row>
    <row r="1046" spans="4:4" s="418" customFormat="1">
      <c r="D1046" s="419"/>
    </row>
    <row r="1047" spans="4:4" s="418" customFormat="1">
      <c r="D1047" s="419"/>
    </row>
    <row r="1048" spans="4:4" s="418" customFormat="1">
      <c r="D1048" s="419"/>
    </row>
    <row r="1049" spans="4:4" s="418" customFormat="1">
      <c r="D1049" s="419"/>
    </row>
    <row r="1050" spans="4:4" s="418" customFormat="1">
      <c r="D1050" s="419"/>
    </row>
    <row r="1051" spans="4:4" s="418" customFormat="1">
      <c r="D1051" s="419"/>
    </row>
    <row r="1052" spans="4:4" s="418" customFormat="1">
      <c r="D1052" s="419"/>
    </row>
    <row r="1053" spans="4:4" s="418" customFormat="1">
      <c r="D1053" s="419"/>
    </row>
    <row r="1054" spans="4:4" s="418" customFormat="1">
      <c r="D1054" s="419"/>
    </row>
    <row r="1055" spans="4:4" s="418" customFormat="1">
      <c r="D1055" s="419"/>
    </row>
    <row r="1056" spans="4:4" s="418" customFormat="1">
      <c r="D1056" s="419"/>
    </row>
    <row r="1057" spans="4:4" s="418" customFormat="1">
      <c r="D1057" s="419"/>
    </row>
    <row r="1058" spans="4:4" s="418" customFormat="1">
      <c r="D1058" s="419"/>
    </row>
    <row r="1059" spans="4:4" s="418" customFormat="1">
      <c r="D1059" s="419"/>
    </row>
    <row r="1060" spans="4:4" s="418" customFormat="1">
      <c r="D1060" s="419"/>
    </row>
    <row r="1061" spans="4:4" s="418" customFormat="1">
      <c r="D1061" s="419"/>
    </row>
    <row r="1062" spans="4:4" s="418" customFormat="1">
      <c r="D1062" s="419"/>
    </row>
    <row r="1063" spans="4:4" s="418" customFormat="1">
      <c r="D1063" s="419"/>
    </row>
    <row r="1064" spans="4:4" s="418" customFormat="1">
      <c r="D1064" s="419"/>
    </row>
    <row r="1065" spans="4:4" s="418" customFormat="1">
      <c r="D1065" s="419"/>
    </row>
    <row r="1066" spans="4:4" s="418" customFormat="1">
      <c r="D1066" s="419"/>
    </row>
    <row r="1067" spans="4:4" s="418" customFormat="1">
      <c r="D1067" s="419"/>
    </row>
    <row r="1068" spans="4:4" s="418" customFormat="1">
      <c r="D1068" s="419"/>
    </row>
    <row r="1069" spans="4:4" s="418" customFormat="1">
      <c r="D1069" s="419"/>
    </row>
    <row r="1070" spans="4:4" s="418" customFormat="1">
      <c r="D1070" s="419"/>
    </row>
    <row r="1071" spans="4:4" s="418" customFormat="1">
      <c r="D1071" s="419"/>
    </row>
    <row r="1072" spans="4:4" s="418" customFormat="1">
      <c r="D1072" s="419"/>
    </row>
    <row r="1073" spans="4:4" s="418" customFormat="1">
      <c r="D1073" s="419"/>
    </row>
    <row r="1074" spans="4:4" s="418" customFormat="1">
      <c r="D1074" s="419"/>
    </row>
    <row r="1075" spans="4:4" s="418" customFormat="1">
      <c r="D1075" s="419"/>
    </row>
    <row r="1076" spans="4:4" s="418" customFormat="1">
      <c r="D1076" s="419"/>
    </row>
    <row r="1077" spans="4:4" s="418" customFormat="1">
      <c r="D1077" s="419"/>
    </row>
    <row r="1078" spans="4:4" s="418" customFormat="1">
      <c r="D1078" s="419"/>
    </row>
    <row r="1079" spans="4:4" s="418" customFormat="1">
      <c r="D1079" s="419"/>
    </row>
    <row r="1080" spans="4:4" s="418" customFormat="1">
      <c r="D1080" s="419"/>
    </row>
    <row r="1081" spans="4:4" s="418" customFormat="1">
      <c r="D1081" s="419"/>
    </row>
    <row r="1082" spans="4:4" s="418" customFormat="1">
      <c r="D1082" s="419"/>
    </row>
    <row r="1083" spans="4:4" s="418" customFormat="1">
      <c r="D1083" s="419"/>
    </row>
    <row r="1084" spans="4:4" s="418" customFormat="1">
      <c r="D1084" s="419"/>
    </row>
    <row r="1085" spans="4:4" s="418" customFormat="1">
      <c r="D1085" s="419"/>
    </row>
    <row r="1086" spans="4:4" s="418" customFormat="1">
      <c r="D1086" s="419"/>
    </row>
    <row r="1087" spans="4:4" s="418" customFormat="1">
      <c r="D1087" s="419"/>
    </row>
    <row r="1088" spans="4:4" s="418" customFormat="1">
      <c r="D1088" s="419"/>
    </row>
    <row r="1089" spans="4:4" s="418" customFormat="1">
      <c r="D1089" s="419"/>
    </row>
    <row r="1090" spans="4:4" s="418" customFormat="1">
      <c r="D1090" s="419"/>
    </row>
    <row r="1091" spans="4:4" s="418" customFormat="1">
      <c r="D1091" s="419"/>
    </row>
    <row r="1092" spans="4:4" s="418" customFormat="1">
      <c r="D1092" s="419"/>
    </row>
    <row r="1093" spans="4:4" s="418" customFormat="1">
      <c r="D1093" s="419"/>
    </row>
    <row r="1094" spans="4:4" s="418" customFormat="1">
      <c r="D1094" s="419"/>
    </row>
    <row r="1095" spans="4:4" s="418" customFormat="1">
      <c r="D1095" s="419"/>
    </row>
    <row r="1096" spans="4:4" s="418" customFormat="1">
      <c r="D1096" s="419"/>
    </row>
    <row r="1097" spans="4:4" s="418" customFormat="1">
      <c r="D1097" s="419"/>
    </row>
    <row r="1098" spans="4:4" s="418" customFormat="1">
      <c r="D1098" s="419"/>
    </row>
    <row r="1099" spans="4:4" s="418" customFormat="1">
      <c r="D1099" s="419"/>
    </row>
    <row r="1100" spans="4:4" s="418" customFormat="1">
      <c r="D1100" s="419"/>
    </row>
    <row r="1101" spans="4:4" s="418" customFormat="1">
      <c r="D1101" s="419"/>
    </row>
    <row r="1102" spans="4:4" s="418" customFormat="1">
      <c r="D1102" s="419"/>
    </row>
    <row r="1103" spans="4:4" s="418" customFormat="1">
      <c r="D1103" s="419"/>
    </row>
    <row r="1104" spans="4:4" s="418" customFormat="1">
      <c r="D1104" s="419"/>
    </row>
    <row r="1105" spans="4:4" s="418" customFormat="1">
      <c r="D1105" s="419"/>
    </row>
    <row r="1106" spans="4:4" s="418" customFormat="1">
      <c r="D1106" s="419"/>
    </row>
    <row r="1107" spans="4:4" s="418" customFormat="1">
      <c r="D1107" s="419"/>
    </row>
    <row r="1108" spans="4:4" s="418" customFormat="1">
      <c r="D1108" s="419"/>
    </row>
    <row r="1109" spans="4:4" s="418" customFormat="1">
      <c r="D1109" s="419"/>
    </row>
    <row r="1110" spans="4:4" s="418" customFormat="1">
      <c r="D1110" s="419"/>
    </row>
    <row r="1111" spans="4:4" s="418" customFormat="1">
      <c r="D1111" s="419"/>
    </row>
    <row r="1112" spans="4:4" s="418" customFormat="1">
      <c r="D1112" s="419"/>
    </row>
    <row r="1113" spans="4:4" s="418" customFormat="1">
      <c r="D1113" s="419"/>
    </row>
    <row r="1114" spans="4:4" s="418" customFormat="1">
      <c r="D1114" s="419"/>
    </row>
    <row r="1115" spans="4:4" s="418" customFormat="1">
      <c r="D1115" s="419"/>
    </row>
    <row r="1116" spans="4:4" s="418" customFormat="1">
      <c r="D1116" s="419"/>
    </row>
    <row r="1117" spans="4:4" s="418" customFormat="1">
      <c r="D1117" s="419"/>
    </row>
    <row r="1118" spans="4:4" s="418" customFormat="1">
      <c r="D1118" s="419"/>
    </row>
    <row r="1119" spans="4:4" s="418" customFormat="1">
      <c r="D1119" s="419"/>
    </row>
    <row r="1120" spans="4:4" s="418" customFormat="1">
      <c r="D1120" s="419"/>
    </row>
    <row r="1121" spans="4:4" s="418" customFormat="1">
      <c r="D1121" s="419"/>
    </row>
    <row r="1122" spans="4:4" s="418" customFormat="1">
      <c r="D1122" s="419"/>
    </row>
    <row r="1123" spans="4:4" s="418" customFormat="1">
      <c r="D1123" s="419"/>
    </row>
    <row r="1124" spans="4:4" s="418" customFormat="1">
      <c r="D1124" s="419"/>
    </row>
    <row r="1125" spans="4:4" s="418" customFormat="1">
      <c r="D1125" s="419"/>
    </row>
    <row r="1126" spans="4:4" s="418" customFormat="1">
      <c r="D1126" s="419"/>
    </row>
    <row r="1127" spans="4:4" s="418" customFormat="1">
      <c r="D1127" s="419"/>
    </row>
    <row r="1128" spans="4:4" s="418" customFormat="1">
      <c r="D1128" s="419"/>
    </row>
    <row r="1129" spans="4:4" s="418" customFormat="1">
      <c r="D1129" s="419"/>
    </row>
    <row r="1130" spans="4:4" s="418" customFormat="1">
      <c r="D1130" s="419"/>
    </row>
    <row r="1131" spans="4:4" s="418" customFormat="1">
      <c r="D1131" s="419"/>
    </row>
    <row r="1132" spans="4:4" s="418" customFormat="1">
      <c r="D1132" s="419"/>
    </row>
    <row r="1133" spans="4:4" s="418" customFormat="1">
      <c r="D1133" s="419"/>
    </row>
    <row r="1134" spans="4:4" s="418" customFormat="1">
      <c r="D1134" s="419"/>
    </row>
    <row r="1135" spans="4:4" s="418" customFormat="1">
      <c r="D1135" s="419"/>
    </row>
    <row r="1136" spans="4:4" s="418" customFormat="1">
      <c r="D1136" s="419"/>
    </row>
    <row r="1137" spans="4:4" s="418" customFormat="1">
      <c r="D1137" s="419"/>
    </row>
    <row r="1138" spans="4:4" s="418" customFormat="1">
      <c r="D1138" s="419"/>
    </row>
    <row r="1139" spans="4:4" s="418" customFormat="1">
      <c r="D1139" s="419"/>
    </row>
    <row r="1140" spans="4:4" s="418" customFormat="1">
      <c r="D1140" s="419"/>
    </row>
    <row r="1141" spans="4:4" s="418" customFormat="1">
      <c r="D1141" s="419"/>
    </row>
    <row r="1142" spans="4:4" s="418" customFormat="1">
      <c r="D1142" s="419"/>
    </row>
    <row r="1143" spans="4:4" s="418" customFormat="1">
      <c r="D1143" s="419"/>
    </row>
    <row r="1144" spans="4:4" s="418" customFormat="1">
      <c r="D1144" s="419"/>
    </row>
    <row r="1145" spans="4:4" s="418" customFormat="1">
      <c r="D1145" s="419"/>
    </row>
    <row r="1146" spans="4:4" s="418" customFormat="1">
      <c r="D1146" s="419"/>
    </row>
    <row r="1147" spans="4:4" s="418" customFormat="1">
      <c r="D1147" s="419"/>
    </row>
    <row r="1148" spans="4:4" s="418" customFormat="1">
      <c r="D1148" s="419"/>
    </row>
    <row r="1149" spans="4:4" s="418" customFormat="1">
      <c r="D1149" s="419"/>
    </row>
    <row r="1150" spans="4:4" s="418" customFormat="1">
      <c r="D1150" s="419"/>
    </row>
    <row r="1151" spans="4:4" s="418" customFormat="1">
      <c r="D1151" s="419"/>
    </row>
    <row r="1152" spans="4:4" s="418" customFormat="1">
      <c r="D1152" s="419"/>
    </row>
    <row r="1153" spans="4:4" s="418" customFormat="1">
      <c r="D1153" s="419"/>
    </row>
    <row r="1154" spans="4:4" s="418" customFormat="1">
      <c r="D1154" s="419"/>
    </row>
    <row r="1155" spans="4:4" s="418" customFormat="1">
      <c r="D1155" s="419"/>
    </row>
    <row r="1156" spans="4:4" s="418" customFormat="1">
      <c r="D1156" s="419"/>
    </row>
    <row r="1157" spans="4:4" s="418" customFormat="1">
      <c r="D1157" s="419"/>
    </row>
    <row r="1158" spans="4:4" s="418" customFormat="1">
      <c r="D1158" s="419"/>
    </row>
    <row r="1159" spans="4:4" s="418" customFormat="1">
      <c r="D1159" s="419"/>
    </row>
    <row r="1160" spans="4:4" s="418" customFormat="1">
      <c r="D1160" s="419"/>
    </row>
    <row r="1161" spans="4:4" s="418" customFormat="1">
      <c r="D1161" s="419"/>
    </row>
    <row r="1162" spans="4:4" s="418" customFormat="1">
      <c r="D1162" s="419"/>
    </row>
    <row r="1163" spans="4:4" s="418" customFormat="1">
      <c r="D1163" s="419"/>
    </row>
    <row r="1164" spans="4:4" s="418" customFormat="1">
      <c r="D1164" s="419"/>
    </row>
    <row r="1165" spans="4:4" s="418" customFormat="1">
      <c r="D1165" s="419"/>
    </row>
    <row r="1166" spans="4:4" s="418" customFormat="1">
      <c r="D1166" s="419"/>
    </row>
    <row r="1167" spans="4:4" s="418" customFormat="1">
      <c r="D1167" s="419"/>
    </row>
    <row r="1168" spans="4:4" s="418" customFormat="1">
      <c r="D1168" s="419"/>
    </row>
    <row r="1169" spans="4:4" s="418" customFormat="1">
      <c r="D1169" s="419"/>
    </row>
    <row r="1170" spans="4:4" s="418" customFormat="1">
      <c r="D1170" s="419"/>
    </row>
    <row r="1171" spans="4:4" s="418" customFormat="1">
      <c r="D1171" s="419"/>
    </row>
    <row r="1172" spans="4:4" s="418" customFormat="1">
      <c r="D1172" s="419"/>
    </row>
    <row r="1173" spans="4:4" s="418" customFormat="1">
      <c r="D1173" s="419"/>
    </row>
    <row r="1174" spans="4:4" s="418" customFormat="1">
      <c r="D1174" s="419"/>
    </row>
    <row r="1175" spans="4:4" s="418" customFormat="1">
      <c r="D1175" s="419"/>
    </row>
    <row r="1176" spans="4:4" s="418" customFormat="1">
      <c r="D1176" s="419"/>
    </row>
    <row r="1177" spans="4:4" s="418" customFormat="1">
      <c r="D1177" s="419"/>
    </row>
    <row r="1178" spans="4:4" s="418" customFormat="1">
      <c r="D1178" s="419"/>
    </row>
    <row r="1179" spans="4:4" s="418" customFormat="1">
      <c r="D1179" s="419"/>
    </row>
    <row r="1180" spans="4:4" s="418" customFormat="1">
      <c r="D1180" s="419"/>
    </row>
    <row r="1181" spans="4:4" s="418" customFormat="1">
      <c r="D1181" s="419"/>
    </row>
    <row r="1182" spans="4:4" s="418" customFormat="1">
      <c r="D1182" s="419"/>
    </row>
    <row r="1183" spans="4:4" s="418" customFormat="1">
      <c r="D1183" s="419"/>
    </row>
    <row r="1184" spans="4:4" s="418" customFormat="1">
      <c r="D1184" s="419"/>
    </row>
    <row r="1185" spans="4:4" s="418" customFormat="1">
      <c r="D1185" s="419"/>
    </row>
    <row r="1186" spans="4:4" s="418" customFormat="1">
      <c r="D1186" s="419"/>
    </row>
    <row r="1187" spans="4:4" s="418" customFormat="1">
      <c r="D1187" s="419"/>
    </row>
    <row r="1188" spans="4:4" s="418" customFormat="1">
      <c r="D1188" s="419"/>
    </row>
    <row r="1189" spans="4:4" s="418" customFormat="1">
      <c r="D1189" s="419"/>
    </row>
    <row r="1190" spans="4:4" s="418" customFormat="1">
      <c r="D1190" s="419"/>
    </row>
    <row r="1191" spans="4:4" s="418" customFormat="1">
      <c r="D1191" s="419"/>
    </row>
    <row r="1192" spans="4:4" s="418" customFormat="1">
      <c r="D1192" s="419"/>
    </row>
    <row r="1193" spans="4:4" s="418" customFormat="1">
      <c r="D1193" s="419"/>
    </row>
    <row r="1194" spans="4:4" s="418" customFormat="1">
      <c r="D1194" s="419"/>
    </row>
    <row r="1195" spans="4:4" s="418" customFormat="1">
      <c r="D1195" s="419"/>
    </row>
    <row r="1196" spans="4:4" s="418" customFormat="1">
      <c r="D1196" s="419"/>
    </row>
    <row r="1197" spans="4:4" s="418" customFormat="1">
      <c r="D1197" s="419"/>
    </row>
    <row r="1198" spans="4:4" s="418" customFormat="1">
      <c r="D1198" s="419"/>
    </row>
    <row r="1199" spans="4:4" s="418" customFormat="1">
      <c r="D1199" s="419"/>
    </row>
    <row r="1200" spans="4:4" s="418" customFormat="1">
      <c r="D1200" s="419"/>
    </row>
    <row r="1201" spans="4:4" s="418" customFormat="1">
      <c r="D1201" s="419"/>
    </row>
    <row r="1202" spans="4:4" s="418" customFormat="1">
      <c r="D1202" s="419"/>
    </row>
    <row r="1203" spans="4:4" s="418" customFormat="1">
      <c r="D1203" s="419"/>
    </row>
    <row r="1204" spans="4:4" s="418" customFormat="1">
      <c r="D1204" s="419"/>
    </row>
    <row r="1205" spans="4:4" s="418" customFormat="1">
      <c r="D1205" s="419"/>
    </row>
    <row r="1206" spans="4:4" s="418" customFormat="1">
      <c r="D1206" s="419"/>
    </row>
    <row r="1207" spans="4:4" s="418" customFormat="1">
      <c r="D1207" s="419"/>
    </row>
    <row r="1208" spans="4:4" s="418" customFormat="1">
      <c r="D1208" s="419"/>
    </row>
    <row r="1209" spans="4:4" s="418" customFormat="1">
      <c r="D1209" s="419"/>
    </row>
    <row r="1210" spans="4:4" s="418" customFormat="1">
      <c r="D1210" s="419"/>
    </row>
    <row r="1211" spans="4:4" s="418" customFormat="1">
      <c r="D1211" s="419"/>
    </row>
    <row r="1212" spans="4:4" s="418" customFormat="1">
      <c r="D1212" s="419"/>
    </row>
    <row r="1213" spans="4:4" s="418" customFormat="1">
      <c r="D1213" s="419"/>
    </row>
    <row r="1214" spans="4:4" s="418" customFormat="1">
      <c r="D1214" s="419"/>
    </row>
    <row r="1215" spans="4:4" s="418" customFormat="1">
      <c r="D1215" s="419"/>
    </row>
    <row r="1216" spans="4:4" s="418" customFormat="1">
      <c r="D1216" s="419"/>
    </row>
    <row r="1217" spans="4:4" s="418" customFormat="1">
      <c r="D1217" s="419"/>
    </row>
    <row r="1218" spans="4:4" s="418" customFormat="1">
      <c r="D1218" s="419"/>
    </row>
    <row r="1219" spans="4:4" s="418" customFormat="1">
      <c r="D1219" s="419"/>
    </row>
    <row r="1220" spans="4:4" s="418" customFormat="1">
      <c r="D1220" s="419"/>
    </row>
    <row r="1221" spans="4:4" s="418" customFormat="1">
      <c r="D1221" s="419"/>
    </row>
    <row r="1222" spans="4:4" s="418" customFormat="1">
      <c r="D1222" s="419"/>
    </row>
    <row r="1223" spans="4:4" s="418" customFormat="1">
      <c r="D1223" s="419"/>
    </row>
    <row r="1224" spans="4:4" s="418" customFormat="1">
      <c r="D1224" s="419"/>
    </row>
    <row r="1225" spans="4:4" s="418" customFormat="1">
      <c r="D1225" s="419"/>
    </row>
    <row r="1226" spans="4:4" s="418" customFormat="1">
      <c r="D1226" s="419"/>
    </row>
    <row r="1227" spans="4:4" s="418" customFormat="1">
      <c r="D1227" s="419"/>
    </row>
    <row r="1228" spans="4:4" s="418" customFormat="1">
      <c r="D1228" s="419"/>
    </row>
    <row r="1229" spans="4:4" s="418" customFormat="1">
      <c r="D1229" s="419"/>
    </row>
    <row r="1230" spans="4:4" s="418" customFormat="1">
      <c r="D1230" s="419"/>
    </row>
    <row r="1231" spans="4:4" s="418" customFormat="1">
      <c r="D1231" s="419"/>
    </row>
    <row r="1232" spans="4:4" s="418" customFormat="1">
      <c r="D1232" s="419"/>
    </row>
    <row r="1233" spans="4:4" s="418" customFormat="1">
      <c r="D1233" s="419"/>
    </row>
    <row r="1234" spans="4:4" s="418" customFormat="1">
      <c r="D1234" s="419"/>
    </row>
    <row r="1235" spans="4:4" s="418" customFormat="1">
      <c r="D1235" s="419"/>
    </row>
    <row r="1236" spans="4:4" s="418" customFormat="1">
      <c r="D1236" s="419"/>
    </row>
    <row r="1237" spans="4:4" s="418" customFormat="1">
      <c r="D1237" s="419"/>
    </row>
    <row r="1238" spans="4:4" s="418" customFormat="1">
      <c r="D1238" s="419"/>
    </row>
    <row r="1239" spans="4:4" s="418" customFormat="1">
      <c r="D1239" s="419"/>
    </row>
    <row r="1240" spans="4:4" s="418" customFormat="1">
      <c r="D1240" s="419"/>
    </row>
    <row r="1241" spans="4:4" s="418" customFormat="1">
      <c r="D1241" s="419"/>
    </row>
    <row r="1242" spans="4:4" s="418" customFormat="1">
      <c r="D1242" s="419"/>
    </row>
    <row r="1243" spans="4:4" s="418" customFormat="1">
      <c r="D1243" s="419"/>
    </row>
    <row r="1244" spans="4:4" s="418" customFormat="1">
      <c r="D1244" s="419"/>
    </row>
    <row r="1245" spans="4:4" s="418" customFormat="1">
      <c r="D1245" s="419"/>
    </row>
    <row r="1246" spans="4:4" s="418" customFormat="1">
      <c r="D1246" s="419"/>
    </row>
    <row r="1247" spans="4:4" s="418" customFormat="1">
      <c r="D1247" s="419"/>
    </row>
    <row r="1248" spans="4:4" s="418" customFormat="1">
      <c r="D1248" s="419"/>
    </row>
    <row r="1249" spans="4:4" s="418" customFormat="1">
      <c r="D1249" s="419"/>
    </row>
    <row r="1250" spans="4:4" s="418" customFormat="1">
      <c r="D1250" s="419"/>
    </row>
    <row r="1251" spans="4:4" s="418" customFormat="1">
      <c r="D1251" s="419"/>
    </row>
    <row r="1252" spans="4:4" s="418" customFormat="1">
      <c r="D1252" s="419"/>
    </row>
    <row r="1253" spans="4:4" s="418" customFormat="1">
      <c r="D1253" s="419"/>
    </row>
    <row r="1254" spans="4:4" s="418" customFormat="1">
      <c r="D1254" s="419"/>
    </row>
    <row r="1255" spans="4:4" s="418" customFormat="1">
      <c r="D1255" s="419"/>
    </row>
    <row r="1256" spans="4:4" s="418" customFormat="1">
      <c r="D1256" s="419"/>
    </row>
    <row r="1257" spans="4:4" s="418" customFormat="1">
      <c r="D1257" s="419"/>
    </row>
    <row r="1258" spans="4:4" s="418" customFormat="1">
      <c r="D1258" s="419"/>
    </row>
    <row r="1259" spans="4:4" s="418" customFormat="1">
      <c r="D1259" s="419"/>
    </row>
    <row r="1260" spans="4:4" s="418" customFormat="1">
      <c r="D1260" s="419"/>
    </row>
    <row r="1261" spans="4:4" s="418" customFormat="1">
      <c r="D1261" s="419"/>
    </row>
    <row r="1262" spans="4:4" s="418" customFormat="1">
      <c r="D1262" s="419"/>
    </row>
    <row r="1263" spans="4:4" s="418" customFormat="1">
      <c r="D1263" s="419"/>
    </row>
    <row r="1264" spans="4:4" s="418" customFormat="1">
      <c r="D1264" s="419"/>
    </row>
    <row r="1265" spans="4:4" s="418" customFormat="1">
      <c r="D1265" s="419"/>
    </row>
    <row r="1266" spans="4:4" s="418" customFormat="1">
      <c r="D1266" s="419"/>
    </row>
    <row r="1267" spans="4:4" s="418" customFormat="1">
      <c r="D1267" s="419"/>
    </row>
    <row r="1268" spans="4:4" s="418" customFormat="1">
      <c r="D1268" s="419"/>
    </row>
    <row r="1269" spans="4:4" s="418" customFormat="1">
      <c r="D1269" s="419"/>
    </row>
    <row r="1270" spans="4:4" s="418" customFormat="1">
      <c r="D1270" s="419"/>
    </row>
    <row r="1271" spans="4:4" s="418" customFormat="1">
      <c r="D1271" s="419"/>
    </row>
    <row r="1272" spans="4:4" s="418" customFormat="1">
      <c r="D1272" s="419"/>
    </row>
    <row r="1273" spans="4:4" s="418" customFormat="1">
      <c r="D1273" s="419"/>
    </row>
    <row r="1274" spans="4:4" s="418" customFormat="1">
      <c r="D1274" s="419"/>
    </row>
    <row r="1275" spans="4:4" s="418" customFormat="1">
      <c r="D1275" s="419"/>
    </row>
    <row r="1276" spans="4:4" s="418" customFormat="1">
      <c r="D1276" s="419"/>
    </row>
    <row r="1277" spans="4:4" s="418" customFormat="1">
      <c r="D1277" s="419"/>
    </row>
    <row r="1278" spans="4:4" s="418" customFormat="1">
      <c r="D1278" s="419"/>
    </row>
    <row r="1279" spans="4:4" s="418" customFormat="1">
      <c r="D1279" s="419"/>
    </row>
    <row r="1280" spans="4:4" s="418" customFormat="1">
      <c r="D1280" s="419"/>
    </row>
    <row r="1281" spans="4:4" s="418" customFormat="1">
      <c r="D1281" s="419"/>
    </row>
    <row r="1282" spans="4:4" s="418" customFormat="1">
      <c r="D1282" s="419"/>
    </row>
    <row r="1283" spans="4:4" s="418" customFormat="1">
      <c r="D1283" s="419"/>
    </row>
    <row r="1284" spans="4:4" s="418" customFormat="1">
      <c r="D1284" s="419"/>
    </row>
    <row r="1285" spans="4:4" s="418" customFormat="1">
      <c r="D1285" s="419"/>
    </row>
    <row r="1286" spans="4:4" s="418" customFormat="1">
      <c r="D1286" s="419"/>
    </row>
    <row r="1287" spans="4:4" s="418" customFormat="1">
      <c r="D1287" s="419"/>
    </row>
    <row r="1288" spans="4:4" s="418" customFormat="1">
      <c r="D1288" s="419"/>
    </row>
    <row r="1289" spans="4:4" s="418" customFormat="1">
      <c r="D1289" s="419"/>
    </row>
    <row r="1290" spans="4:4" s="418" customFormat="1">
      <c r="D1290" s="419"/>
    </row>
    <row r="1291" spans="4:4" s="418" customFormat="1">
      <c r="D1291" s="419"/>
    </row>
    <row r="1292" spans="4:4" s="418" customFormat="1">
      <c r="D1292" s="419"/>
    </row>
    <row r="1293" spans="4:4" s="418" customFormat="1">
      <c r="D1293" s="419"/>
    </row>
    <row r="1294" spans="4:4" s="418" customFormat="1">
      <c r="D1294" s="419"/>
    </row>
    <row r="1295" spans="4:4" s="418" customFormat="1">
      <c r="D1295" s="419"/>
    </row>
    <row r="1296" spans="4:4" s="418" customFormat="1">
      <c r="D1296" s="419"/>
    </row>
    <row r="1297" spans="4:4" s="418" customFormat="1">
      <c r="D1297" s="419"/>
    </row>
    <row r="1298" spans="4:4" s="418" customFormat="1">
      <c r="D1298" s="419"/>
    </row>
    <row r="1299" spans="4:4" s="418" customFormat="1">
      <c r="D1299" s="419"/>
    </row>
    <row r="1300" spans="4:4" s="418" customFormat="1">
      <c r="D1300" s="419"/>
    </row>
    <row r="1301" spans="4:4" s="418" customFormat="1">
      <c r="D1301" s="419"/>
    </row>
    <row r="1302" spans="4:4" s="418" customFormat="1">
      <c r="D1302" s="419"/>
    </row>
    <row r="1303" spans="4:4" s="418" customFormat="1">
      <c r="D1303" s="419"/>
    </row>
    <row r="1304" spans="4:4" s="418" customFormat="1">
      <c r="D1304" s="419"/>
    </row>
    <row r="1305" spans="4:4" s="418" customFormat="1">
      <c r="D1305" s="419"/>
    </row>
    <row r="1306" spans="4:4" s="418" customFormat="1">
      <c r="D1306" s="419"/>
    </row>
    <row r="1307" spans="4:4" s="418" customFormat="1">
      <c r="D1307" s="419"/>
    </row>
    <row r="1308" spans="4:4" s="418" customFormat="1">
      <c r="D1308" s="419"/>
    </row>
    <row r="1309" spans="4:4" s="418" customFormat="1">
      <c r="D1309" s="419"/>
    </row>
    <row r="1310" spans="4:4" s="418" customFormat="1">
      <c r="D1310" s="419"/>
    </row>
    <row r="1311" spans="4:4" s="418" customFormat="1">
      <c r="D1311" s="419"/>
    </row>
    <row r="1312" spans="4:4" s="418" customFormat="1">
      <c r="D1312" s="419"/>
    </row>
    <row r="1313" spans="4:4" s="418" customFormat="1">
      <c r="D1313" s="419"/>
    </row>
    <row r="1314" spans="4:4" s="418" customFormat="1">
      <c r="D1314" s="419"/>
    </row>
    <row r="1315" spans="4:4" s="418" customFormat="1">
      <c r="D1315" s="419"/>
    </row>
    <row r="1316" spans="4:4" s="418" customFormat="1">
      <c r="D1316" s="419"/>
    </row>
    <row r="1317" spans="4:4" s="418" customFormat="1">
      <c r="D1317" s="419"/>
    </row>
    <row r="1318" spans="4:4" s="418" customFormat="1">
      <c r="D1318" s="419"/>
    </row>
    <row r="1319" spans="4:4" s="418" customFormat="1">
      <c r="D1319" s="419"/>
    </row>
    <row r="1320" spans="4:4" s="418" customFormat="1">
      <c r="D1320" s="419"/>
    </row>
    <row r="1321" spans="4:4" s="418" customFormat="1">
      <c r="D1321" s="419"/>
    </row>
    <row r="1322" spans="4:4" s="418" customFormat="1">
      <c r="D1322" s="419"/>
    </row>
    <row r="1323" spans="4:4" s="418" customFormat="1">
      <c r="D1323" s="419"/>
    </row>
    <row r="1324" spans="4:4" s="418" customFormat="1">
      <c r="D1324" s="419"/>
    </row>
    <row r="1325" spans="4:4" s="418" customFormat="1">
      <c r="D1325" s="419"/>
    </row>
    <row r="1326" spans="4:4" s="418" customFormat="1">
      <c r="D1326" s="419"/>
    </row>
    <row r="1327" spans="4:4" s="418" customFormat="1">
      <c r="D1327" s="419"/>
    </row>
    <row r="1328" spans="4:4" s="418" customFormat="1">
      <c r="D1328" s="419"/>
    </row>
    <row r="1329" spans="4:4" s="418" customFormat="1">
      <c r="D1329" s="419"/>
    </row>
    <row r="1330" spans="4:4" s="418" customFormat="1">
      <c r="D1330" s="419"/>
    </row>
    <row r="1331" spans="4:4" s="418" customFormat="1">
      <c r="D1331" s="419"/>
    </row>
    <row r="1332" spans="4:4" s="418" customFormat="1">
      <c r="D1332" s="419"/>
    </row>
    <row r="1333" spans="4:4" s="418" customFormat="1">
      <c r="D1333" s="419"/>
    </row>
    <row r="1334" spans="4:4" s="418" customFormat="1">
      <c r="D1334" s="419"/>
    </row>
    <row r="1335" spans="4:4" s="418" customFormat="1">
      <c r="D1335" s="419"/>
    </row>
    <row r="1336" spans="4:4" s="418" customFormat="1">
      <c r="D1336" s="419"/>
    </row>
    <row r="1337" spans="4:4" s="418" customFormat="1">
      <c r="D1337" s="419"/>
    </row>
    <row r="1338" spans="4:4" s="418" customFormat="1">
      <c r="D1338" s="419"/>
    </row>
    <row r="1339" spans="4:4" s="418" customFormat="1">
      <c r="D1339" s="419"/>
    </row>
    <row r="1340" spans="4:4" s="418" customFormat="1">
      <c r="D1340" s="419"/>
    </row>
    <row r="1341" spans="4:4" s="418" customFormat="1">
      <c r="D1341" s="419"/>
    </row>
    <row r="1342" spans="4:4" s="418" customFormat="1">
      <c r="D1342" s="419"/>
    </row>
    <row r="1343" spans="4:4" s="418" customFormat="1">
      <c r="D1343" s="419"/>
    </row>
    <row r="1344" spans="4:4" s="418" customFormat="1">
      <c r="D1344" s="419"/>
    </row>
    <row r="1345" spans="4:4" s="418" customFormat="1">
      <c r="D1345" s="419"/>
    </row>
    <row r="1346" spans="4:4" s="418" customFormat="1">
      <c r="D1346" s="419"/>
    </row>
    <row r="1347" spans="4:4" s="418" customFormat="1">
      <c r="D1347" s="419"/>
    </row>
    <row r="1348" spans="4:4" s="418" customFormat="1">
      <c r="D1348" s="419"/>
    </row>
    <row r="1349" spans="4:4" s="418" customFormat="1">
      <c r="D1349" s="419"/>
    </row>
    <row r="1350" spans="4:4" s="418" customFormat="1">
      <c r="D1350" s="419"/>
    </row>
    <row r="1351" spans="4:4" s="418" customFormat="1">
      <c r="D1351" s="419"/>
    </row>
    <row r="1352" spans="4:4" s="418" customFormat="1">
      <c r="D1352" s="419"/>
    </row>
    <row r="1353" spans="4:4" s="418" customFormat="1">
      <c r="D1353" s="419"/>
    </row>
    <row r="1354" spans="4:4" s="418" customFormat="1">
      <c r="D1354" s="419"/>
    </row>
    <row r="1355" spans="4:4" s="418" customFormat="1">
      <c r="D1355" s="419"/>
    </row>
    <row r="1356" spans="4:4" s="418" customFormat="1">
      <c r="D1356" s="419"/>
    </row>
    <row r="1357" spans="4:4" s="418" customFormat="1">
      <c r="D1357" s="419"/>
    </row>
    <row r="1358" spans="4:4" s="418" customFormat="1">
      <c r="D1358" s="419"/>
    </row>
    <row r="1359" spans="4:4" s="418" customFormat="1">
      <c r="D1359" s="419"/>
    </row>
    <row r="1360" spans="4:4" s="418" customFormat="1">
      <c r="D1360" s="419"/>
    </row>
    <row r="1361" spans="4:4" s="418" customFormat="1">
      <c r="D1361" s="419"/>
    </row>
    <row r="1362" spans="4:4" s="418" customFormat="1">
      <c r="D1362" s="419"/>
    </row>
    <row r="1363" spans="4:4" s="418" customFormat="1">
      <c r="D1363" s="419"/>
    </row>
    <row r="1364" spans="4:4" s="418" customFormat="1">
      <c r="D1364" s="419"/>
    </row>
    <row r="1365" spans="4:4" s="418" customFormat="1">
      <c r="D1365" s="419"/>
    </row>
    <row r="1366" spans="4:4" s="418" customFormat="1">
      <c r="D1366" s="419"/>
    </row>
    <row r="1367" spans="4:4" s="418" customFormat="1">
      <c r="D1367" s="419"/>
    </row>
    <row r="1368" spans="4:4" s="418" customFormat="1">
      <c r="D1368" s="419"/>
    </row>
    <row r="1369" spans="4:4" s="418" customFormat="1">
      <c r="D1369" s="419"/>
    </row>
    <row r="1370" spans="4:4" s="418" customFormat="1">
      <c r="D1370" s="419"/>
    </row>
    <row r="1371" spans="4:4" s="418" customFormat="1">
      <c r="D1371" s="419"/>
    </row>
    <row r="1372" spans="4:4" s="418" customFormat="1">
      <c r="D1372" s="419"/>
    </row>
    <row r="1373" spans="4:4" s="418" customFormat="1">
      <c r="D1373" s="419"/>
    </row>
    <row r="1374" spans="4:4" s="418" customFormat="1">
      <c r="D1374" s="419"/>
    </row>
    <row r="1375" spans="4:4" s="418" customFormat="1">
      <c r="D1375" s="419"/>
    </row>
    <row r="1376" spans="4:4" s="418" customFormat="1">
      <c r="D1376" s="419"/>
    </row>
    <row r="1377" spans="4:4" s="418" customFormat="1">
      <c r="D1377" s="419"/>
    </row>
    <row r="1378" spans="4:4" s="418" customFormat="1">
      <c r="D1378" s="419"/>
    </row>
    <row r="1379" spans="4:4" s="418" customFormat="1">
      <c r="D1379" s="419"/>
    </row>
    <row r="1380" spans="4:4" s="418" customFormat="1">
      <c r="D1380" s="419"/>
    </row>
    <row r="1381" spans="4:4" s="418" customFormat="1">
      <c r="D1381" s="419"/>
    </row>
    <row r="1382" spans="4:4" s="418" customFormat="1">
      <c r="D1382" s="419"/>
    </row>
    <row r="1383" spans="4:4" s="418" customFormat="1">
      <c r="D1383" s="419"/>
    </row>
    <row r="1384" spans="4:4" s="418" customFormat="1">
      <c r="D1384" s="419"/>
    </row>
    <row r="1385" spans="4:4" s="418" customFormat="1">
      <c r="D1385" s="419"/>
    </row>
    <row r="1386" spans="4:4" s="418" customFormat="1">
      <c r="D1386" s="419"/>
    </row>
    <row r="1387" spans="4:4" s="418" customFormat="1">
      <c r="D1387" s="419"/>
    </row>
    <row r="1388" spans="4:4" s="418" customFormat="1">
      <c r="D1388" s="419"/>
    </row>
    <row r="1389" spans="4:4" s="418" customFormat="1">
      <c r="D1389" s="419"/>
    </row>
    <row r="1390" spans="4:4" s="418" customFormat="1">
      <c r="D1390" s="419"/>
    </row>
    <row r="1391" spans="4:4" s="418" customFormat="1">
      <c r="D1391" s="419"/>
    </row>
    <row r="1392" spans="4:4" s="418" customFormat="1">
      <c r="D1392" s="419"/>
    </row>
    <row r="1393" spans="4:4" s="418" customFormat="1">
      <c r="D1393" s="419"/>
    </row>
    <row r="1394" spans="4:4" s="418" customFormat="1">
      <c r="D1394" s="419"/>
    </row>
    <row r="1395" spans="4:4" s="418" customFormat="1">
      <c r="D1395" s="419"/>
    </row>
    <row r="1396" spans="4:4" s="418" customFormat="1">
      <c r="D1396" s="419"/>
    </row>
    <row r="1397" spans="4:4" s="418" customFormat="1">
      <c r="D1397" s="419"/>
    </row>
    <row r="1398" spans="4:4" s="418" customFormat="1">
      <c r="D1398" s="419"/>
    </row>
    <row r="1399" spans="4:4" s="418" customFormat="1">
      <c r="D1399" s="419"/>
    </row>
    <row r="1400" spans="4:4" s="418" customFormat="1">
      <c r="D1400" s="419"/>
    </row>
    <row r="1401" spans="4:4" s="418" customFormat="1">
      <c r="D1401" s="419"/>
    </row>
    <row r="1402" spans="4:4" s="418" customFormat="1">
      <c r="D1402" s="419"/>
    </row>
    <row r="1403" spans="4:4" s="418" customFormat="1">
      <c r="D1403" s="419"/>
    </row>
    <row r="1404" spans="4:4" s="418" customFormat="1">
      <c r="D1404" s="419"/>
    </row>
    <row r="1405" spans="4:4" s="418" customFormat="1">
      <c r="D1405" s="419"/>
    </row>
    <row r="1406" spans="4:4" s="418" customFormat="1">
      <c r="D1406" s="419"/>
    </row>
    <row r="1407" spans="4:4" s="418" customFormat="1">
      <c r="D1407" s="419"/>
    </row>
    <row r="1408" spans="4:4" s="418" customFormat="1">
      <c r="D1408" s="419"/>
    </row>
    <row r="1409" spans="4:4" s="418" customFormat="1">
      <c r="D1409" s="419"/>
    </row>
    <row r="1410" spans="4:4" s="418" customFormat="1">
      <c r="D1410" s="419"/>
    </row>
    <row r="1411" spans="4:4" s="418" customFormat="1">
      <c r="D1411" s="419"/>
    </row>
    <row r="1412" spans="4:4" s="418" customFormat="1">
      <c r="D1412" s="419"/>
    </row>
    <row r="1413" spans="4:4" s="418" customFormat="1">
      <c r="D1413" s="419"/>
    </row>
    <row r="1414" spans="4:4" s="418" customFormat="1">
      <c r="D1414" s="419"/>
    </row>
    <row r="1415" spans="4:4" s="418" customFormat="1">
      <c r="D1415" s="419"/>
    </row>
    <row r="1416" spans="4:4" s="418" customFormat="1">
      <c r="D1416" s="419"/>
    </row>
    <row r="1417" spans="4:4" s="418" customFormat="1">
      <c r="D1417" s="419"/>
    </row>
    <row r="1418" spans="4:4" s="418" customFormat="1">
      <c r="D1418" s="419"/>
    </row>
    <row r="1419" spans="4:4" s="418" customFormat="1">
      <c r="D1419" s="419"/>
    </row>
    <row r="1420" spans="4:4" s="418" customFormat="1">
      <c r="D1420" s="419"/>
    </row>
    <row r="1421" spans="4:4" s="418" customFormat="1">
      <c r="D1421" s="419"/>
    </row>
    <row r="1422" spans="4:4" s="418" customFormat="1">
      <c r="D1422" s="419"/>
    </row>
    <row r="1423" spans="4:4" s="418" customFormat="1">
      <c r="D1423" s="419"/>
    </row>
    <row r="1424" spans="4:4" s="418" customFormat="1">
      <c r="D1424" s="419"/>
    </row>
    <row r="1425" spans="4:4" s="418" customFormat="1">
      <c r="D1425" s="419"/>
    </row>
    <row r="1426" spans="4:4" s="418" customFormat="1">
      <c r="D1426" s="419"/>
    </row>
    <row r="1427" spans="4:4" s="418" customFormat="1">
      <c r="D1427" s="419"/>
    </row>
    <row r="1428" spans="4:4" s="418" customFormat="1">
      <c r="D1428" s="419"/>
    </row>
    <row r="1429" spans="4:4" s="418" customFormat="1">
      <c r="D1429" s="419"/>
    </row>
    <row r="1430" spans="4:4" s="418" customFormat="1">
      <c r="D1430" s="419"/>
    </row>
    <row r="1431" spans="4:4" s="418" customFormat="1">
      <c r="D1431" s="419"/>
    </row>
    <row r="1432" spans="4:4" s="418" customFormat="1">
      <c r="D1432" s="419"/>
    </row>
    <row r="1433" spans="4:4" s="418" customFormat="1">
      <c r="D1433" s="419"/>
    </row>
    <row r="1434" spans="4:4" s="418" customFormat="1">
      <c r="D1434" s="419"/>
    </row>
    <row r="1435" spans="4:4" s="418" customFormat="1">
      <c r="D1435" s="419"/>
    </row>
    <row r="1436" spans="4:4" s="418" customFormat="1">
      <c r="D1436" s="419"/>
    </row>
    <row r="1437" spans="4:4" s="418" customFormat="1">
      <c r="D1437" s="419"/>
    </row>
    <row r="1438" spans="4:4" s="418" customFormat="1">
      <c r="D1438" s="419"/>
    </row>
    <row r="1439" spans="4:4" s="418" customFormat="1">
      <c r="D1439" s="419"/>
    </row>
    <row r="1440" spans="4:4" s="418" customFormat="1">
      <c r="D1440" s="419"/>
    </row>
    <row r="1441" spans="4:4" s="418" customFormat="1">
      <c r="D1441" s="419"/>
    </row>
    <row r="1442" spans="4:4" s="418" customFormat="1">
      <c r="D1442" s="419"/>
    </row>
    <row r="1443" spans="4:4" s="418" customFormat="1">
      <c r="D1443" s="419"/>
    </row>
    <row r="1444" spans="4:4" s="418" customFormat="1">
      <c r="D1444" s="419"/>
    </row>
    <row r="1445" spans="4:4" s="418" customFormat="1">
      <c r="D1445" s="419"/>
    </row>
    <row r="1446" spans="4:4" s="418" customFormat="1">
      <c r="D1446" s="419"/>
    </row>
    <row r="1447" spans="4:4" s="418" customFormat="1">
      <c r="D1447" s="419"/>
    </row>
    <row r="1448" spans="4:4" s="418" customFormat="1">
      <c r="D1448" s="419"/>
    </row>
    <row r="1449" spans="4:4" s="418" customFormat="1">
      <c r="D1449" s="419"/>
    </row>
    <row r="1450" spans="4:4" s="418" customFormat="1">
      <c r="D1450" s="419"/>
    </row>
    <row r="1451" spans="4:4" s="418" customFormat="1">
      <c r="D1451" s="419"/>
    </row>
    <row r="1452" spans="4:4" s="418" customFormat="1">
      <c r="D1452" s="419"/>
    </row>
    <row r="1453" spans="4:4" s="418" customFormat="1">
      <c r="D1453" s="419"/>
    </row>
    <row r="1454" spans="4:4" s="418" customFormat="1">
      <c r="D1454" s="419"/>
    </row>
    <row r="1455" spans="4:4" s="418" customFormat="1">
      <c r="D1455" s="419"/>
    </row>
    <row r="1456" spans="4:4" s="418" customFormat="1">
      <c r="D1456" s="419"/>
    </row>
    <row r="1457" spans="4:4" s="418" customFormat="1">
      <c r="D1457" s="419"/>
    </row>
    <row r="1458" spans="4:4" s="418" customFormat="1">
      <c r="D1458" s="419"/>
    </row>
    <row r="1459" spans="4:4" s="418" customFormat="1">
      <c r="D1459" s="419"/>
    </row>
    <row r="1460" spans="4:4" s="418" customFormat="1">
      <c r="D1460" s="419"/>
    </row>
    <row r="1461" spans="4:4" s="418" customFormat="1">
      <c r="D1461" s="419"/>
    </row>
    <row r="1462" spans="4:4" s="418" customFormat="1">
      <c r="D1462" s="419"/>
    </row>
    <row r="1463" spans="4:4" s="418" customFormat="1">
      <c r="D1463" s="419"/>
    </row>
    <row r="1464" spans="4:4" s="418" customFormat="1">
      <c r="D1464" s="419"/>
    </row>
    <row r="1465" spans="4:4" s="418" customFormat="1">
      <c r="D1465" s="419"/>
    </row>
    <row r="1466" spans="4:4" s="418" customFormat="1">
      <c r="D1466" s="419"/>
    </row>
    <row r="1467" spans="4:4" s="418" customFormat="1">
      <c r="D1467" s="419"/>
    </row>
    <row r="1468" spans="4:4" s="418" customFormat="1">
      <c r="D1468" s="419"/>
    </row>
    <row r="1469" spans="4:4" s="418" customFormat="1">
      <c r="D1469" s="419"/>
    </row>
    <row r="1470" spans="4:4" s="418" customFormat="1">
      <c r="D1470" s="419"/>
    </row>
    <row r="1471" spans="4:4" s="418" customFormat="1">
      <c r="D1471" s="419"/>
    </row>
    <row r="1472" spans="4:4" s="418" customFormat="1">
      <c r="D1472" s="419"/>
    </row>
    <row r="1473" spans="4:4" s="418" customFormat="1">
      <c r="D1473" s="419"/>
    </row>
    <row r="1474" spans="4:4" s="418" customFormat="1">
      <c r="D1474" s="419"/>
    </row>
    <row r="1475" spans="4:4" s="418" customFormat="1">
      <c r="D1475" s="419"/>
    </row>
    <row r="1476" spans="4:4" s="418" customFormat="1">
      <c r="D1476" s="419"/>
    </row>
    <row r="1477" spans="4:4" s="418" customFormat="1">
      <c r="D1477" s="419"/>
    </row>
    <row r="1478" spans="4:4" s="418" customFormat="1">
      <c r="D1478" s="419"/>
    </row>
    <row r="1479" spans="4:4" s="418" customFormat="1">
      <c r="D1479" s="419"/>
    </row>
    <row r="1480" spans="4:4" s="418" customFormat="1">
      <c r="D1480" s="419"/>
    </row>
    <row r="1481" spans="4:4" s="418" customFormat="1">
      <c r="D1481" s="419"/>
    </row>
    <row r="1482" spans="4:4" s="418" customFormat="1">
      <c r="D1482" s="419"/>
    </row>
    <row r="1483" spans="4:4" s="418" customFormat="1">
      <c r="D1483" s="419"/>
    </row>
    <row r="1484" spans="4:4" s="418" customFormat="1">
      <c r="D1484" s="419"/>
    </row>
    <row r="1485" spans="4:4" s="418" customFormat="1">
      <c r="D1485" s="419"/>
    </row>
    <row r="1486" spans="4:4" s="418" customFormat="1">
      <c r="D1486" s="419"/>
    </row>
    <row r="1487" spans="4:4" s="418" customFormat="1">
      <c r="D1487" s="419"/>
    </row>
    <row r="1488" spans="4:4" s="418" customFormat="1">
      <c r="D1488" s="419"/>
    </row>
    <row r="1489" spans="4:4" s="418" customFormat="1">
      <c r="D1489" s="419"/>
    </row>
    <row r="1490" spans="4:4" s="418" customFormat="1">
      <c r="D1490" s="419"/>
    </row>
    <row r="1491" spans="4:4" s="418" customFormat="1">
      <c r="D1491" s="419"/>
    </row>
    <row r="1492" spans="4:4" s="418" customFormat="1">
      <c r="D1492" s="419"/>
    </row>
    <row r="1493" spans="4:4" s="418" customFormat="1">
      <c r="D1493" s="419"/>
    </row>
    <row r="1494" spans="4:4" s="418" customFormat="1">
      <c r="D1494" s="419"/>
    </row>
    <row r="1495" spans="4:4" s="418" customFormat="1">
      <c r="D1495" s="419"/>
    </row>
    <row r="1496" spans="4:4" s="418" customFormat="1">
      <c r="D1496" s="419"/>
    </row>
    <row r="1497" spans="4:4" s="418" customFormat="1">
      <c r="D1497" s="419"/>
    </row>
    <row r="1498" spans="4:4" s="418" customFormat="1">
      <c r="D1498" s="419"/>
    </row>
    <row r="1499" spans="4:4" s="418" customFormat="1">
      <c r="D1499" s="419"/>
    </row>
    <row r="1500" spans="4:4" s="418" customFormat="1">
      <c r="D1500" s="419"/>
    </row>
    <row r="1501" spans="4:4" s="418" customFormat="1">
      <c r="D1501" s="419"/>
    </row>
    <row r="1502" spans="4:4" s="418" customFormat="1">
      <c r="D1502" s="419"/>
    </row>
    <row r="1503" spans="4:4" s="418" customFormat="1">
      <c r="D1503" s="419"/>
    </row>
    <row r="1504" spans="4:4" s="418" customFormat="1">
      <c r="D1504" s="419"/>
    </row>
    <row r="1505" spans="4:4" s="418" customFormat="1">
      <c r="D1505" s="419"/>
    </row>
    <row r="1506" spans="4:4" s="418" customFormat="1">
      <c r="D1506" s="419"/>
    </row>
    <row r="1507" spans="4:4" s="418" customFormat="1">
      <c r="D1507" s="419"/>
    </row>
    <row r="1508" spans="4:4" s="418" customFormat="1">
      <c r="D1508" s="419"/>
    </row>
    <row r="1509" spans="4:4" s="418" customFormat="1">
      <c r="D1509" s="419"/>
    </row>
    <row r="1510" spans="4:4" s="418" customFormat="1">
      <c r="D1510" s="419"/>
    </row>
    <row r="1511" spans="4:4" s="418" customFormat="1">
      <c r="D1511" s="419"/>
    </row>
    <row r="1512" spans="4:4" s="418" customFormat="1">
      <c r="D1512" s="419"/>
    </row>
    <row r="1513" spans="4:4" s="418" customFormat="1">
      <c r="D1513" s="419"/>
    </row>
    <row r="1514" spans="4:4" s="418" customFormat="1">
      <c r="D1514" s="419"/>
    </row>
    <row r="1515" spans="4:4" s="418" customFormat="1">
      <c r="D1515" s="419"/>
    </row>
    <row r="1516" spans="4:4" s="418" customFormat="1">
      <c r="D1516" s="419"/>
    </row>
    <row r="1517" spans="4:4" s="418" customFormat="1">
      <c r="D1517" s="419"/>
    </row>
    <row r="1518" spans="4:4" s="418" customFormat="1">
      <c r="D1518" s="419"/>
    </row>
    <row r="1519" spans="4:4" s="418" customFormat="1">
      <c r="D1519" s="419"/>
    </row>
    <row r="1520" spans="4:4" s="418" customFormat="1">
      <c r="D1520" s="419"/>
    </row>
    <row r="1521" spans="4:4" s="418" customFormat="1">
      <c r="D1521" s="419"/>
    </row>
    <row r="1522" spans="4:4" s="418" customFormat="1">
      <c r="D1522" s="419"/>
    </row>
    <row r="1523" spans="4:4" s="418" customFormat="1">
      <c r="D1523" s="419"/>
    </row>
    <row r="1524" spans="4:4" s="418" customFormat="1">
      <c r="D1524" s="419"/>
    </row>
    <row r="1525" spans="4:4" s="418" customFormat="1">
      <c r="D1525" s="419"/>
    </row>
    <row r="1526" spans="4:4" s="418" customFormat="1">
      <c r="D1526" s="419"/>
    </row>
    <row r="1527" spans="4:4" s="418" customFormat="1">
      <c r="D1527" s="419"/>
    </row>
    <row r="1528" spans="4:4" s="418" customFormat="1">
      <c r="D1528" s="419"/>
    </row>
    <row r="1529" spans="4:4" s="418" customFormat="1">
      <c r="D1529" s="419"/>
    </row>
    <row r="1530" spans="4:4" s="418" customFormat="1">
      <c r="D1530" s="419"/>
    </row>
    <row r="1531" spans="4:4" s="418" customFormat="1">
      <c r="D1531" s="419"/>
    </row>
    <row r="1532" spans="4:4" s="418" customFormat="1">
      <c r="D1532" s="419"/>
    </row>
    <row r="1533" spans="4:4" s="418" customFormat="1">
      <c r="D1533" s="419"/>
    </row>
    <row r="1534" spans="4:4" s="418" customFormat="1">
      <c r="D1534" s="419"/>
    </row>
    <row r="1535" spans="4:4" s="418" customFormat="1">
      <c r="D1535" s="419"/>
    </row>
    <row r="1536" spans="4:4" s="418" customFormat="1">
      <c r="D1536" s="419"/>
    </row>
    <row r="1537" spans="4:4" s="418" customFormat="1">
      <c r="D1537" s="419"/>
    </row>
    <row r="1538" spans="4:4" s="418" customFormat="1">
      <c r="D1538" s="419"/>
    </row>
    <row r="1539" spans="4:4" s="418" customFormat="1">
      <c r="D1539" s="419"/>
    </row>
    <row r="1540" spans="4:4" s="418" customFormat="1">
      <c r="D1540" s="419"/>
    </row>
    <row r="1541" spans="4:4" s="418" customFormat="1">
      <c r="D1541" s="419"/>
    </row>
    <row r="1542" spans="4:4" s="418" customFormat="1">
      <c r="D1542" s="419"/>
    </row>
    <row r="1543" spans="4:4" s="418" customFormat="1">
      <c r="D1543" s="419"/>
    </row>
    <row r="1544" spans="4:4" s="418" customFormat="1">
      <c r="D1544" s="419"/>
    </row>
    <row r="1545" spans="4:4" s="418" customFormat="1">
      <c r="D1545" s="419"/>
    </row>
    <row r="1546" spans="4:4" s="418" customFormat="1">
      <c r="D1546" s="419"/>
    </row>
    <row r="1547" spans="4:4" s="418" customFormat="1">
      <c r="D1547" s="419"/>
    </row>
    <row r="1548" spans="4:4" s="418" customFormat="1">
      <c r="D1548" s="419"/>
    </row>
    <row r="1549" spans="4:4" s="418" customFormat="1">
      <c r="D1549" s="419"/>
    </row>
    <row r="1550" spans="4:4" s="418" customFormat="1">
      <c r="D1550" s="419"/>
    </row>
  </sheetData>
  <mergeCells count="39">
    <mergeCell ref="A51:O51"/>
    <mergeCell ref="A43:A50"/>
    <mergeCell ref="B43:C44"/>
    <mergeCell ref="B45:B50"/>
    <mergeCell ref="C45:C46"/>
    <mergeCell ref="C47:C48"/>
    <mergeCell ref="C49:C50"/>
    <mergeCell ref="A35:A42"/>
    <mergeCell ref="B35:C36"/>
    <mergeCell ref="B37:B42"/>
    <mergeCell ref="C37:C38"/>
    <mergeCell ref="C39:C40"/>
    <mergeCell ref="C41:C42"/>
    <mergeCell ref="A27:A34"/>
    <mergeCell ref="B27:C28"/>
    <mergeCell ref="B29:B34"/>
    <mergeCell ref="C29:C30"/>
    <mergeCell ref="C31:C32"/>
    <mergeCell ref="C33:C34"/>
    <mergeCell ref="A19:A26"/>
    <mergeCell ref="B19:C20"/>
    <mergeCell ref="B21:B26"/>
    <mergeCell ref="C21:C22"/>
    <mergeCell ref="C23:C24"/>
    <mergeCell ref="C25:C26"/>
    <mergeCell ref="A11:A18"/>
    <mergeCell ref="B11:C12"/>
    <mergeCell ref="B13:B18"/>
    <mergeCell ref="C13:C14"/>
    <mergeCell ref="C15:C16"/>
    <mergeCell ref="C17:C18"/>
    <mergeCell ref="A2:C3"/>
    <mergeCell ref="E2:O2"/>
    <mergeCell ref="A4:A10"/>
    <mergeCell ref="B4:C4"/>
    <mergeCell ref="B5:B10"/>
    <mergeCell ref="C5:C6"/>
    <mergeCell ref="C7:C8"/>
    <mergeCell ref="C9:C10"/>
  </mergeCells>
  <pageMargins left="0.7" right="0.7" top="0.78740157499999996" bottom="0.78740157499999996" header="0.3" footer="0.3"/>
  <pageSetup paperSize="9" scale="94"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A4"/>
    </sheetView>
  </sheetViews>
  <sheetFormatPr baseColWidth="10" defaultColWidth="10.25" defaultRowHeight="12.75"/>
  <cols>
    <col min="1" max="1" width="21.125" style="421" customWidth="1"/>
    <col min="2" max="2" width="7.625" style="421" customWidth="1"/>
    <col min="3" max="3" width="8.25" style="421" customWidth="1"/>
    <col min="4" max="4" width="6.875" style="421" customWidth="1"/>
    <col min="5" max="5" width="8" style="421" customWidth="1"/>
    <col min="6" max="6" width="6.875" style="421" customWidth="1"/>
    <col min="7" max="7" width="8.125" style="421" customWidth="1"/>
    <col min="8" max="8" width="6.875" style="421" customWidth="1"/>
    <col min="9" max="9" width="7.875" style="421" customWidth="1"/>
    <col min="10" max="256" width="10.25" style="421"/>
    <col min="257" max="257" width="21.125" style="421" customWidth="1"/>
    <col min="258" max="265" width="6.875" style="421" customWidth="1"/>
    <col min="266" max="512" width="10.25" style="421"/>
    <col min="513" max="513" width="21.125" style="421" customWidth="1"/>
    <col min="514" max="521" width="6.875" style="421" customWidth="1"/>
    <col min="522" max="768" width="10.25" style="421"/>
    <col min="769" max="769" width="21.125" style="421" customWidth="1"/>
    <col min="770" max="777" width="6.875" style="421" customWidth="1"/>
    <col min="778" max="1024" width="10.25" style="421"/>
    <col min="1025" max="1025" width="21.125" style="421" customWidth="1"/>
    <col min="1026" max="1033" width="6.875" style="421" customWidth="1"/>
    <col min="1034" max="1280" width="10.25" style="421"/>
    <col min="1281" max="1281" width="21.125" style="421" customWidth="1"/>
    <col min="1282" max="1289" width="6.875" style="421" customWidth="1"/>
    <col min="1290" max="1536" width="10.25" style="421"/>
    <col min="1537" max="1537" width="21.125" style="421" customWidth="1"/>
    <col min="1538" max="1545" width="6.875" style="421" customWidth="1"/>
    <col min="1546" max="1792" width="10.25" style="421"/>
    <col min="1793" max="1793" width="21.125" style="421" customWidth="1"/>
    <col min="1794" max="1801" width="6.875" style="421" customWidth="1"/>
    <col min="1802" max="2048" width="10.25" style="421"/>
    <col min="2049" max="2049" width="21.125" style="421" customWidth="1"/>
    <col min="2050" max="2057" width="6.875" style="421" customWidth="1"/>
    <col min="2058" max="2304" width="10.25" style="421"/>
    <col min="2305" max="2305" width="21.125" style="421" customWidth="1"/>
    <col min="2306" max="2313" width="6.875" style="421" customWidth="1"/>
    <col min="2314" max="2560" width="10.25" style="421"/>
    <col min="2561" max="2561" width="21.125" style="421" customWidth="1"/>
    <col min="2562" max="2569" width="6.875" style="421" customWidth="1"/>
    <col min="2570" max="2816" width="10.25" style="421"/>
    <col min="2817" max="2817" width="21.125" style="421" customWidth="1"/>
    <col min="2818" max="2825" width="6.875" style="421" customWidth="1"/>
    <col min="2826" max="3072" width="10.25" style="421"/>
    <col min="3073" max="3073" width="21.125" style="421" customWidth="1"/>
    <col min="3074" max="3081" width="6.875" style="421" customWidth="1"/>
    <col min="3082" max="3328" width="10.25" style="421"/>
    <col min="3329" max="3329" width="21.125" style="421" customWidth="1"/>
    <col min="3330" max="3337" width="6.875" style="421" customWidth="1"/>
    <col min="3338" max="3584" width="10.25" style="421"/>
    <col min="3585" max="3585" width="21.125" style="421" customWidth="1"/>
    <col min="3586" max="3593" width="6.875" style="421" customWidth="1"/>
    <col min="3594" max="3840" width="10.25" style="421"/>
    <col min="3841" max="3841" width="21.125" style="421" customWidth="1"/>
    <col min="3842" max="3849" width="6.875" style="421" customWidth="1"/>
    <col min="3850" max="4096" width="10.25" style="421"/>
    <col min="4097" max="4097" width="21.125" style="421" customWidth="1"/>
    <col min="4098" max="4105" width="6.875" style="421" customWidth="1"/>
    <col min="4106" max="4352" width="10.25" style="421"/>
    <col min="4353" max="4353" width="21.125" style="421" customWidth="1"/>
    <col min="4354" max="4361" width="6.875" style="421" customWidth="1"/>
    <col min="4362" max="4608" width="10.25" style="421"/>
    <col min="4609" max="4609" width="21.125" style="421" customWidth="1"/>
    <col min="4610" max="4617" width="6.875" style="421" customWidth="1"/>
    <col min="4618" max="4864" width="10.25" style="421"/>
    <col min="4865" max="4865" width="21.125" style="421" customWidth="1"/>
    <col min="4866" max="4873" width="6.875" style="421" customWidth="1"/>
    <col min="4874" max="5120" width="10.25" style="421"/>
    <col min="5121" max="5121" width="21.125" style="421" customWidth="1"/>
    <col min="5122" max="5129" width="6.875" style="421" customWidth="1"/>
    <col min="5130" max="5376" width="10.25" style="421"/>
    <col min="5377" max="5377" width="21.125" style="421" customWidth="1"/>
    <col min="5378" max="5385" width="6.875" style="421" customWidth="1"/>
    <col min="5386" max="5632" width="10.25" style="421"/>
    <col min="5633" max="5633" width="21.125" style="421" customWidth="1"/>
    <col min="5634" max="5641" width="6.875" style="421" customWidth="1"/>
    <col min="5642" max="5888" width="10.25" style="421"/>
    <col min="5889" max="5889" width="21.125" style="421" customWidth="1"/>
    <col min="5890" max="5897" width="6.875" style="421" customWidth="1"/>
    <col min="5898" max="6144" width="10.25" style="421"/>
    <col min="6145" max="6145" width="21.125" style="421" customWidth="1"/>
    <col min="6146" max="6153" width="6.875" style="421" customWidth="1"/>
    <col min="6154" max="6400" width="10.25" style="421"/>
    <col min="6401" max="6401" width="21.125" style="421" customWidth="1"/>
    <col min="6402" max="6409" width="6.875" style="421" customWidth="1"/>
    <col min="6410" max="6656" width="10.25" style="421"/>
    <col min="6657" max="6657" width="21.125" style="421" customWidth="1"/>
    <col min="6658" max="6665" width="6.875" style="421" customWidth="1"/>
    <col min="6666" max="6912" width="10.25" style="421"/>
    <col min="6913" max="6913" width="21.125" style="421" customWidth="1"/>
    <col min="6914" max="6921" width="6.875" style="421" customWidth="1"/>
    <col min="6922" max="7168" width="10.25" style="421"/>
    <col min="7169" max="7169" width="21.125" style="421" customWidth="1"/>
    <col min="7170" max="7177" width="6.875" style="421" customWidth="1"/>
    <col min="7178" max="7424" width="10.25" style="421"/>
    <col min="7425" max="7425" width="21.125" style="421" customWidth="1"/>
    <col min="7426" max="7433" width="6.875" style="421" customWidth="1"/>
    <col min="7434" max="7680" width="10.25" style="421"/>
    <col min="7681" max="7681" width="21.125" style="421" customWidth="1"/>
    <col min="7682" max="7689" width="6.875" style="421" customWidth="1"/>
    <col min="7690" max="7936" width="10.25" style="421"/>
    <col min="7937" max="7937" width="21.125" style="421" customWidth="1"/>
    <col min="7938" max="7945" width="6.875" style="421" customWidth="1"/>
    <col min="7946" max="8192" width="10.25" style="421"/>
    <col min="8193" max="8193" width="21.125" style="421" customWidth="1"/>
    <col min="8194" max="8201" width="6.875" style="421" customWidth="1"/>
    <col min="8202" max="8448" width="10.25" style="421"/>
    <col min="8449" max="8449" width="21.125" style="421" customWidth="1"/>
    <col min="8450" max="8457" width="6.875" style="421" customWidth="1"/>
    <col min="8458" max="8704" width="10.25" style="421"/>
    <col min="8705" max="8705" width="21.125" style="421" customWidth="1"/>
    <col min="8706" max="8713" width="6.875" style="421" customWidth="1"/>
    <col min="8714" max="8960" width="10.25" style="421"/>
    <col min="8961" max="8961" width="21.125" style="421" customWidth="1"/>
    <col min="8962" max="8969" width="6.875" style="421" customWidth="1"/>
    <col min="8970" max="9216" width="10.25" style="421"/>
    <col min="9217" max="9217" width="21.125" style="421" customWidth="1"/>
    <col min="9218" max="9225" width="6.875" style="421" customWidth="1"/>
    <col min="9226" max="9472" width="10.25" style="421"/>
    <col min="9473" max="9473" width="21.125" style="421" customWidth="1"/>
    <col min="9474" max="9481" width="6.875" style="421" customWidth="1"/>
    <col min="9482" max="9728" width="10.25" style="421"/>
    <col min="9729" max="9729" width="21.125" style="421" customWidth="1"/>
    <col min="9730" max="9737" width="6.875" style="421" customWidth="1"/>
    <col min="9738" max="9984" width="10.25" style="421"/>
    <col min="9985" max="9985" width="21.125" style="421" customWidth="1"/>
    <col min="9986" max="9993" width="6.875" style="421" customWidth="1"/>
    <col min="9994" max="10240" width="10.25" style="421"/>
    <col min="10241" max="10241" width="21.125" style="421" customWidth="1"/>
    <col min="10242" max="10249" width="6.875" style="421" customWidth="1"/>
    <col min="10250" max="10496" width="10.25" style="421"/>
    <col min="10497" max="10497" width="21.125" style="421" customWidth="1"/>
    <col min="10498" max="10505" width="6.875" style="421" customWidth="1"/>
    <col min="10506" max="10752" width="10.25" style="421"/>
    <col min="10753" max="10753" width="21.125" style="421" customWidth="1"/>
    <col min="10754" max="10761" width="6.875" style="421" customWidth="1"/>
    <col min="10762" max="11008" width="10.25" style="421"/>
    <col min="11009" max="11009" width="21.125" style="421" customWidth="1"/>
    <col min="11010" max="11017" width="6.875" style="421" customWidth="1"/>
    <col min="11018" max="11264" width="10.25" style="421"/>
    <col min="11265" max="11265" width="21.125" style="421" customWidth="1"/>
    <col min="11266" max="11273" width="6.875" style="421" customWidth="1"/>
    <col min="11274" max="11520" width="10.25" style="421"/>
    <col min="11521" max="11521" width="21.125" style="421" customWidth="1"/>
    <col min="11522" max="11529" width="6.875" style="421" customWidth="1"/>
    <col min="11530" max="11776" width="10.25" style="421"/>
    <col min="11777" max="11777" width="21.125" style="421" customWidth="1"/>
    <col min="11778" max="11785" width="6.875" style="421" customWidth="1"/>
    <col min="11786" max="12032" width="10.25" style="421"/>
    <col min="12033" max="12033" width="21.125" style="421" customWidth="1"/>
    <col min="12034" max="12041" width="6.875" style="421" customWidth="1"/>
    <col min="12042" max="12288" width="10.25" style="421"/>
    <col min="12289" max="12289" width="21.125" style="421" customWidth="1"/>
    <col min="12290" max="12297" width="6.875" style="421" customWidth="1"/>
    <col min="12298" max="12544" width="10.25" style="421"/>
    <col min="12545" max="12545" width="21.125" style="421" customWidth="1"/>
    <col min="12546" max="12553" width="6.875" style="421" customWidth="1"/>
    <col min="12554" max="12800" width="10.25" style="421"/>
    <col min="12801" max="12801" width="21.125" style="421" customWidth="1"/>
    <col min="12802" max="12809" width="6.875" style="421" customWidth="1"/>
    <col min="12810" max="13056" width="10.25" style="421"/>
    <col min="13057" max="13057" width="21.125" style="421" customWidth="1"/>
    <col min="13058" max="13065" width="6.875" style="421" customWidth="1"/>
    <col min="13066" max="13312" width="10.25" style="421"/>
    <col min="13313" max="13313" width="21.125" style="421" customWidth="1"/>
    <col min="13314" max="13321" width="6.875" style="421" customWidth="1"/>
    <col min="13322" max="13568" width="10.25" style="421"/>
    <col min="13569" max="13569" width="21.125" style="421" customWidth="1"/>
    <col min="13570" max="13577" width="6.875" style="421" customWidth="1"/>
    <col min="13578" max="13824" width="10.25" style="421"/>
    <col min="13825" max="13825" width="21.125" style="421" customWidth="1"/>
    <col min="13826" max="13833" width="6.875" style="421" customWidth="1"/>
    <col min="13834" max="14080" width="10.25" style="421"/>
    <col min="14081" max="14081" width="21.125" style="421" customWidth="1"/>
    <col min="14082" max="14089" width="6.875" style="421" customWidth="1"/>
    <col min="14090" max="14336" width="10.25" style="421"/>
    <col min="14337" max="14337" width="21.125" style="421" customWidth="1"/>
    <col min="14338" max="14345" width="6.875" style="421" customWidth="1"/>
    <col min="14346" max="14592" width="10.25" style="421"/>
    <col min="14593" max="14593" width="21.125" style="421" customWidth="1"/>
    <col min="14594" max="14601" width="6.875" style="421" customWidth="1"/>
    <col min="14602" max="14848" width="10.25" style="421"/>
    <col min="14849" max="14849" width="21.125" style="421" customWidth="1"/>
    <col min="14850" max="14857" width="6.875" style="421" customWidth="1"/>
    <col min="14858" max="15104" width="10.25" style="421"/>
    <col min="15105" max="15105" width="21.125" style="421" customWidth="1"/>
    <col min="15106" max="15113" width="6.875" style="421" customWidth="1"/>
    <col min="15114" max="15360" width="10.25" style="421"/>
    <col min="15361" max="15361" width="21.125" style="421" customWidth="1"/>
    <col min="15362" max="15369" width="6.875" style="421" customWidth="1"/>
    <col min="15370" max="15616" width="10.25" style="421"/>
    <col min="15617" max="15617" width="21.125" style="421" customWidth="1"/>
    <col min="15618" max="15625" width="6.875" style="421" customWidth="1"/>
    <col min="15626" max="15872" width="10.25" style="421"/>
    <col min="15873" max="15873" width="21.125" style="421" customWidth="1"/>
    <col min="15874" max="15881" width="6.875" style="421" customWidth="1"/>
    <col min="15882" max="16128" width="10.25" style="421"/>
    <col min="16129" max="16129" width="21.125" style="421" customWidth="1"/>
    <col min="16130" max="16137" width="6.875" style="421" customWidth="1"/>
    <col min="16138" max="16384" width="10.25" style="421"/>
  </cols>
  <sheetData>
    <row r="1" spans="1:10" ht="27.6" customHeight="1">
      <c r="A1" s="1158" t="s">
        <v>2337</v>
      </c>
      <c r="B1" s="1158"/>
      <c r="C1" s="1158"/>
      <c r="D1" s="1158"/>
      <c r="E1" s="1158"/>
      <c r="F1" s="1158"/>
      <c r="G1" s="1158"/>
      <c r="H1" s="1158"/>
      <c r="I1" s="1158"/>
      <c r="J1" s="964"/>
    </row>
    <row r="2" spans="1:10" ht="15" customHeight="1">
      <c r="A2" s="1160" t="s">
        <v>760</v>
      </c>
      <c r="B2" s="1151" t="s">
        <v>588</v>
      </c>
      <c r="C2" s="1151"/>
      <c r="D2" s="1160" t="s">
        <v>754</v>
      </c>
      <c r="E2" s="1160"/>
      <c r="F2" s="1160"/>
      <c r="G2" s="1160"/>
      <c r="H2" s="1160"/>
      <c r="I2" s="1160"/>
    </row>
    <row r="3" spans="1:10" ht="15" customHeight="1">
      <c r="A3" s="1160"/>
      <c r="B3" s="1151"/>
      <c r="C3" s="1151"/>
      <c r="D3" s="1161" t="s">
        <v>586</v>
      </c>
      <c r="E3" s="1161"/>
      <c r="F3" s="1161" t="s">
        <v>587</v>
      </c>
      <c r="G3" s="1161"/>
      <c r="H3" s="1161" t="s">
        <v>282</v>
      </c>
      <c r="I3" s="1161"/>
    </row>
    <row r="4" spans="1:10" ht="15" customHeight="1">
      <c r="A4" s="1160"/>
      <c r="B4" s="422" t="s">
        <v>24</v>
      </c>
      <c r="C4" s="422" t="s">
        <v>562</v>
      </c>
      <c r="D4" s="422" t="s">
        <v>24</v>
      </c>
      <c r="E4" s="422" t="s">
        <v>562</v>
      </c>
      <c r="F4" s="422" t="s">
        <v>24</v>
      </c>
      <c r="G4" s="422" t="s">
        <v>562</v>
      </c>
      <c r="H4" s="422" t="s">
        <v>24</v>
      </c>
      <c r="I4" s="422" t="s">
        <v>562</v>
      </c>
    </row>
    <row r="5" spans="1:10" ht="15" customHeight="1">
      <c r="A5" s="426" t="s">
        <v>761</v>
      </c>
      <c r="B5" s="417">
        <v>67</v>
      </c>
      <c r="C5" s="427" t="s">
        <v>743</v>
      </c>
      <c r="D5" s="427" t="s">
        <v>743</v>
      </c>
      <c r="E5" s="427" t="s">
        <v>743</v>
      </c>
      <c r="F5" s="427" t="s">
        <v>743</v>
      </c>
      <c r="G5" s="427" t="s">
        <v>743</v>
      </c>
      <c r="H5" s="427" t="s">
        <v>743</v>
      </c>
      <c r="I5" s="427" t="s">
        <v>743</v>
      </c>
    </row>
    <row r="6" spans="1:10" ht="15" customHeight="1">
      <c r="A6" s="426" t="s">
        <v>762</v>
      </c>
      <c r="B6" s="417">
        <v>42</v>
      </c>
      <c r="C6" s="427" t="s">
        <v>743</v>
      </c>
      <c r="D6" s="427" t="s">
        <v>743</v>
      </c>
      <c r="E6" s="427" t="s">
        <v>743</v>
      </c>
      <c r="F6" s="427" t="s">
        <v>743</v>
      </c>
      <c r="G6" s="427" t="s">
        <v>743</v>
      </c>
      <c r="H6" s="427" t="s">
        <v>743</v>
      </c>
      <c r="I6" s="427" t="s">
        <v>743</v>
      </c>
    </row>
    <row r="7" spans="1:10" ht="15" customHeight="1">
      <c r="A7" s="426" t="s">
        <v>715</v>
      </c>
      <c r="B7" s="417">
        <v>15</v>
      </c>
      <c r="C7" s="427" t="s">
        <v>743</v>
      </c>
      <c r="D7" s="427" t="s">
        <v>743</v>
      </c>
      <c r="E7" s="427" t="s">
        <v>743</v>
      </c>
      <c r="F7" s="427" t="s">
        <v>743</v>
      </c>
      <c r="G7" s="427" t="s">
        <v>743</v>
      </c>
      <c r="H7" s="427" t="s">
        <v>743</v>
      </c>
      <c r="I7" s="427" t="s">
        <v>743</v>
      </c>
    </row>
    <row r="8" spans="1:10" ht="15" customHeight="1">
      <c r="A8" s="426" t="s">
        <v>716</v>
      </c>
      <c r="B8" s="417">
        <v>1</v>
      </c>
      <c r="C8" s="427" t="s">
        <v>743</v>
      </c>
      <c r="D8" s="427" t="s">
        <v>743</v>
      </c>
      <c r="E8" s="427" t="s">
        <v>743</v>
      </c>
      <c r="F8" s="427" t="s">
        <v>743</v>
      </c>
      <c r="G8" s="427" t="s">
        <v>743</v>
      </c>
      <c r="H8" s="427" t="s">
        <v>743</v>
      </c>
      <c r="I8" s="427" t="s">
        <v>743</v>
      </c>
    </row>
    <row r="9" spans="1:10" ht="15" customHeight="1">
      <c r="A9" s="426" t="s">
        <v>763</v>
      </c>
      <c r="B9" s="417">
        <v>4</v>
      </c>
      <c r="C9" s="427" t="s">
        <v>743</v>
      </c>
      <c r="D9" s="427" t="s">
        <v>743</v>
      </c>
      <c r="E9" s="427" t="s">
        <v>743</v>
      </c>
      <c r="F9" s="427" t="s">
        <v>743</v>
      </c>
      <c r="G9" s="427" t="s">
        <v>743</v>
      </c>
      <c r="H9" s="427" t="s">
        <v>743</v>
      </c>
      <c r="I9" s="427" t="s">
        <v>743</v>
      </c>
    </row>
    <row r="10" spans="1:10" ht="15" customHeight="1">
      <c r="A10" s="426" t="s">
        <v>588</v>
      </c>
      <c r="B10" s="417">
        <f>SUM(B5:B9)</f>
        <v>129</v>
      </c>
      <c r="C10" s="429">
        <f>B10/B10*100</f>
        <v>100</v>
      </c>
      <c r="D10" s="427">
        <v>76</v>
      </c>
      <c r="E10" s="428">
        <f>D10/B10*100</f>
        <v>58.914728682170548</v>
      </c>
      <c r="F10" s="427">
        <v>53</v>
      </c>
      <c r="G10" s="428">
        <f>F10/B10*100</f>
        <v>41.085271317829459</v>
      </c>
      <c r="H10" s="427">
        <v>63</v>
      </c>
      <c r="I10" s="428">
        <f>H10/B10*100</f>
        <v>48.837209302325576</v>
      </c>
    </row>
    <row r="11" spans="1:10" ht="15" customHeight="1">
      <c r="A11" s="425" t="s">
        <v>744</v>
      </c>
      <c r="B11" s="425"/>
      <c r="C11" s="425"/>
      <c r="D11" s="425"/>
      <c r="E11" s="425"/>
      <c r="F11" s="425"/>
      <c r="G11" s="425"/>
      <c r="H11" s="425"/>
      <c r="I11" s="425"/>
    </row>
    <row r="12" spans="1:10" ht="15" customHeight="1">
      <c r="A12" s="1159" t="s">
        <v>512</v>
      </c>
      <c r="B12" s="1159"/>
      <c r="C12" s="1159"/>
      <c r="D12" s="1159"/>
      <c r="E12" s="1159"/>
      <c r="F12" s="1159"/>
      <c r="G12" s="1159"/>
      <c r="H12" s="1159"/>
      <c r="I12" s="1159"/>
    </row>
    <row r="13" spans="1:10">
      <c r="A13" s="423"/>
      <c r="B13" s="423"/>
      <c r="C13" s="423"/>
      <c r="D13" s="423"/>
      <c r="E13" s="423"/>
      <c r="F13" s="423"/>
      <c r="G13" s="423"/>
      <c r="H13" s="423"/>
      <c r="I13" s="423"/>
    </row>
    <row r="17" spans="4:4">
      <c r="D17" s="424"/>
    </row>
  </sheetData>
  <mergeCells count="8">
    <mergeCell ref="A1:I1"/>
    <mergeCell ref="A12:I12"/>
    <mergeCell ref="A2:A4"/>
    <mergeCell ref="B2:C3"/>
    <mergeCell ref="D2:I2"/>
    <mergeCell ref="D3:E3"/>
    <mergeCell ref="F3:G3"/>
    <mergeCell ref="H3:I3"/>
  </mergeCells>
  <pageMargins left="0.7" right="0.7" top="0.78740157499999996" bottom="0.78740157499999996" header="0.3" footer="0.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workbookViewId="0">
      <selection activeCell="A2" sqref="A2"/>
    </sheetView>
  </sheetViews>
  <sheetFormatPr baseColWidth="10" defaultColWidth="10.25" defaultRowHeight="12.75"/>
  <cols>
    <col min="1" max="1" width="10.25" style="204"/>
    <col min="2" max="2" width="14.75" style="204" customWidth="1"/>
    <col min="3" max="3" width="10.25" style="204"/>
    <col min="4" max="4" width="7.25" style="204" bestFit="1" customWidth="1"/>
    <col min="5" max="5" width="6" style="204" customWidth="1"/>
    <col min="6" max="6" width="5.875" style="204" bestFit="1" customWidth="1"/>
    <col min="7" max="7" width="6" style="204" customWidth="1"/>
    <col min="8" max="8" width="5.875" style="204" bestFit="1" customWidth="1"/>
    <col min="9" max="9" width="6" style="204" customWidth="1"/>
    <col min="10" max="10" width="5.875" style="204" bestFit="1" customWidth="1"/>
    <col min="11" max="11" width="6" style="204" customWidth="1"/>
    <col min="12" max="12" width="8.125" style="204" bestFit="1" customWidth="1"/>
    <col min="13" max="13" width="6" style="204" customWidth="1"/>
    <col min="14" max="14" width="8.125" style="204" bestFit="1" customWidth="1"/>
    <col min="15" max="15" width="6" style="204" customWidth="1"/>
    <col min="16" max="16" width="8.125" style="204" bestFit="1" customWidth="1"/>
    <col min="17" max="17" width="6" style="204" customWidth="1"/>
    <col min="18" max="18" width="8.125" style="204" bestFit="1" customWidth="1"/>
    <col min="19" max="19" width="6" style="204" customWidth="1"/>
    <col min="20" max="16384" width="10.25" style="204"/>
  </cols>
  <sheetData>
    <row r="1" spans="1:19" ht="27.6" customHeight="1">
      <c r="A1" s="1043" t="s">
        <v>2338</v>
      </c>
      <c r="B1" s="1043"/>
      <c r="C1" s="1043"/>
      <c r="D1" s="1043"/>
      <c r="E1" s="1043"/>
      <c r="F1" s="1043"/>
      <c r="G1" s="1043"/>
      <c r="H1" s="1043"/>
      <c r="I1" s="1043"/>
      <c r="J1" s="1043"/>
      <c r="K1" s="1043"/>
      <c r="L1" s="1043"/>
      <c r="M1" s="1043"/>
      <c r="N1" s="1043"/>
      <c r="O1" s="1043"/>
      <c r="P1" s="1043"/>
      <c r="Q1" s="1043"/>
      <c r="R1" s="1043"/>
      <c r="S1" s="1043"/>
    </row>
    <row r="2" spans="1:19" ht="15" customHeight="1">
      <c r="A2" s="479"/>
      <c r="B2" s="335"/>
      <c r="C2" s="335"/>
      <c r="D2" s="1037" t="s">
        <v>764</v>
      </c>
      <c r="E2" s="1037"/>
      <c r="F2" s="1037"/>
      <c r="G2" s="1037"/>
      <c r="H2" s="1037"/>
      <c r="I2" s="1037"/>
      <c r="J2" s="1037"/>
      <c r="K2" s="1162"/>
      <c r="L2" s="1037" t="s">
        <v>550</v>
      </c>
      <c r="M2" s="1037"/>
      <c r="N2" s="1037"/>
      <c r="O2" s="1037"/>
      <c r="P2" s="1037"/>
      <c r="Q2" s="1037"/>
      <c r="R2" s="1037"/>
      <c r="S2" s="335"/>
    </row>
    <row r="3" spans="1:19" ht="14.25" customHeight="1">
      <c r="A3" s="1037" t="s">
        <v>579</v>
      </c>
      <c r="B3" s="1037" t="s">
        <v>765</v>
      </c>
      <c r="C3" s="1037" t="s">
        <v>766</v>
      </c>
      <c r="D3" s="1037" t="s">
        <v>767</v>
      </c>
      <c r="E3" s="1037"/>
      <c r="F3" s="1037"/>
      <c r="G3" s="1037"/>
      <c r="H3" s="1037"/>
      <c r="I3" s="1037"/>
      <c r="J3" s="1037"/>
      <c r="K3" s="1162"/>
      <c r="L3" s="1037" t="s">
        <v>767</v>
      </c>
      <c r="M3" s="1037"/>
      <c r="N3" s="1037"/>
      <c r="O3" s="1037"/>
      <c r="P3" s="1037"/>
      <c r="Q3" s="1037"/>
      <c r="R3" s="1037"/>
      <c r="S3" s="1037"/>
    </row>
    <row r="4" spans="1:19" ht="15" customHeight="1">
      <c r="A4" s="1037"/>
      <c r="B4" s="1037"/>
      <c r="C4" s="1037"/>
      <c r="D4" s="1033" t="s">
        <v>753</v>
      </c>
      <c r="E4" s="1033"/>
      <c r="F4" s="1033" t="s">
        <v>754</v>
      </c>
      <c r="G4" s="1033"/>
      <c r="H4" s="1033"/>
      <c r="I4" s="1033"/>
      <c r="J4" s="1033"/>
      <c r="K4" s="1163"/>
      <c r="L4" s="1033" t="s">
        <v>753</v>
      </c>
      <c r="M4" s="1033"/>
      <c r="N4" s="1033" t="s">
        <v>754</v>
      </c>
      <c r="O4" s="1033"/>
      <c r="P4" s="1033"/>
      <c r="Q4" s="1033"/>
      <c r="R4" s="1033"/>
      <c r="S4" s="1033"/>
    </row>
    <row r="5" spans="1:19" ht="12.75" customHeight="1">
      <c r="A5" s="1037" t="s">
        <v>579</v>
      </c>
      <c r="B5" s="1037" t="s">
        <v>765</v>
      </c>
      <c r="C5" s="1037"/>
      <c r="D5" s="1033"/>
      <c r="E5" s="1033"/>
      <c r="F5" s="1033" t="s">
        <v>586</v>
      </c>
      <c r="G5" s="1033"/>
      <c r="H5" s="1033" t="s">
        <v>587</v>
      </c>
      <c r="I5" s="1033"/>
      <c r="J5" s="1033" t="s">
        <v>282</v>
      </c>
      <c r="K5" s="1163"/>
      <c r="L5" s="1033"/>
      <c r="M5" s="1033"/>
      <c r="N5" s="1033" t="s">
        <v>586</v>
      </c>
      <c r="O5" s="1033"/>
      <c r="P5" s="1033" t="s">
        <v>587</v>
      </c>
      <c r="Q5" s="1033"/>
      <c r="R5" s="1033" t="s">
        <v>282</v>
      </c>
      <c r="S5" s="1033"/>
    </row>
    <row r="6" spans="1:19">
      <c r="A6" s="1037"/>
      <c r="B6" s="1037"/>
      <c r="C6" s="1037"/>
      <c r="D6" s="334" t="s">
        <v>24</v>
      </c>
      <c r="E6" s="334" t="s">
        <v>562</v>
      </c>
      <c r="F6" s="334" t="s">
        <v>24</v>
      </c>
      <c r="G6" s="334" t="s">
        <v>562</v>
      </c>
      <c r="H6" s="334" t="s">
        <v>24</v>
      </c>
      <c r="I6" s="334" t="s">
        <v>562</v>
      </c>
      <c r="J6" s="334" t="s">
        <v>24</v>
      </c>
      <c r="K6" s="480" t="s">
        <v>562</v>
      </c>
      <c r="L6" s="334" t="s">
        <v>24</v>
      </c>
      <c r="M6" s="334" t="s">
        <v>562</v>
      </c>
      <c r="N6" s="334" t="s">
        <v>24</v>
      </c>
      <c r="O6" s="334" t="s">
        <v>562</v>
      </c>
      <c r="P6" s="334" t="s">
        <v>24</v>
      </c>
      <c r="Q6" s="334" t="s">
        <v>562</v>
      </c>
      <c r="R6" s="334" t="s">
        <v>24</v>
      </c>
      <c r="S6" s="334" t="s">
        <v>562</v>
      </c>
    </row>
    <row r="7" spans="1:19" ht="12.75" customHeight="1">
      <c r="A7" s="1166" t="s">
        <v>593</v>
      </c>
      <c r="B7" s="1164" t="s">
        <v>768</v>
      </c>
      <c r="C7" s="478" t="s">
        <v>769</v>
      </c>
      <c r="D7" s="485">
        <v>430</v>
      </c>
      <c r="E7" s="483">
        <v>46.137339055793994</v>
      </c>
      <c r="F7" s="485">
        <v>241</v>
      </c>
      <c r="G7" s="483">
        <v>56.04651162790698</v>
      </c>
      <c r="H7" s="485">
        <v>189</v>
      </c>
      <c r="I7" s="483">
        <v>43.953488372093027</v>
      </c>
      <c r="J7" s="485">
        <v>196</v>
      </c>
      <c r="K7" s="483">
        <v>45.581395348837212</v>
      </c>
      <c r="L7" s="481">
        <v>24480</v>
      </c>
      <c r="M7" s="483">
        <v>59.449220457525861</v>
      </c>
      <c r="N7" s="481">
        <v>14298</v>
      </c>
      <c r="O7" s="483">
        <v>58.406862745098046</v>
      </c>
      <c r="P7" s="481">
        <v>10182</v>
      </c>
      <c r="Q7" s="483">
        <v>41.593137254901961</v>
      </c>
      <c r="R7" s="481">
        <v>8263</v>
      </c>
      <c r="S7" s="483">
        <v>33.754084967320267</v>
      </c>
    </row>
    <row r="8" spans="1:19">
      <c r="A8" s="1166"/>
      <c r="B8" s="1164"/>
      <c r="C8" s="478" t="s">
        <v>770</v>
      </c>
      <c r="D8" s="487">
        <v>0</v>
      </c>
      <c r="E8" s="483">
        <v>0</v>
      </c>
      <c r="F8" s="487">
        <v>0</v>
      </c>
      <c r="G8" s="483">
        <v>0</v>
      </c>
      <c r="H8" s="487">
        <v>0</v>
      </c>
      <c r="I8" s="483">
        <v>0</v>
      </c>
      <c r="J8" s="485">
        <v>0</v>
      </c>
      <c r="K8" s="483">
        <v>0</v>
      </c>
      <c r="L8" s="481">
        <v>433</v>
      </c>
      <c r="M8" s="483">
        <v>3.177748422134155</v>
      </c>
      <c r="N8" s="481">
        <v>242</v>
      </c>
      <c r="O8" s="483">
        <v>55.889145496535797</v>
      </c>
      <c r="P8" s="481">
        <v>191</v>
      </c>
      <c r="Q8" s="483">
        <v>44.110854503464203</v>
      </c>
      <c r="R8" s="481">
        <v>19</v>
      </c>
      <c r="S8" s="483">
        <v>4.3879907621247112</v>
      </c>
    </row>
    <row r="9" spans="1:19">
      <c r="A9" s="1166"/>
      <c r="B9" s="1164"/>
      <c r="C9" s="478" t="s">
        <v>753</v>
      </c>
      <c r="D9" s="485">
        <v>430</v>
      </c>
      <c r="E9" s="483">
        <v>34.62157809983897</v>
      </c>
      <c r="F9" s="485">
        <v>241</v>
      </c>
      <c r="G9" s="483">
        <v>56.04651162790698</v>
      </c>
      <c r="H9" s="485">
        <v>189</v>
      </c>
      <c r="I9" s="483">
        <v>43.953488372093027</v>
      </c>
      <c r="J9" s="485">
        <v>196</v>
      </c>
      <c r="K9" s="483">
        <v>45.581395348837212</v>
      </c>
      <c r="L9" s="481">
        <v>24913</v>
      </c>
      <c r="M9" s="483">
        <v>45.458360703598274</v>
      </c>
      <c r="N9" s="481">
        <v>14540</v>
      </c>
      <c r="O9" s="483">
        <v>58.36310360052984</v>
      </c>
      <c r="P9" s="481">
        <v>10373</v>
      </c>
      <c r="Q9" s="483">
        <v>41.63689639947016</v>
      </c>
      <c r="R9" s="481">
        <v>8282</v>
      </c>
      <c r="S9" s="483">
        <v>33.243688034359572</v>
      </c>
    </row>
    <row r="10" spans="1:19" ht="12.75" customHeight="1">
      <c r="A10" s="1166"/>
      <c r="B10" s="1165" t="s">
        <v>771</v>
      </c>
      <c r="C10" s="199" t="s">
        <v>769</v>
      </c>
      <c r="D10" s="486">
        <v>133</v>
      </c>
      <c r="E10" s="484">
        <v>14.27038626609442</v>
      </c>
      <c r="F10" s="486">
        <v>88</v>
      </c>
      <c r="G10" s="484">
        <v>66.165413533834581</v>
      </c>
      <c r="H10" s="486">
        <v>45</v>
      </c>
      <c r="I10" s="484">
        <v>33.834586466165412</v>
      </c>
      <c r="J10" s="486">
        <v>26</v>
      </c>
      <c r="K10" s="484">
        <v>19.548872180451127</v>
      </c>
      <c r="L10" s="482">
        <v>6428</v>
      </c>
      <c r="M10" s="484">
        <v>15.610277332556219</v>
      </c>
      <c r="N10" s="482">
        <v>3799</v>
      </c>
      <c r="O10" s="484">
        <v>59.100808960796513</v>
      </c>
      <c r="P10" s="482">
        <v>2629</v>
      </c>
      <c r="Q10" s="484">
        <v>40.899191039203487</v>
      </c>
      <c r="R10" s="482">
        <v>1460</v>
      </c>
      <c r="S10" s="484">
        <v>22.713130056004978</v>
      </c>
    </row>
    <row r="11" spans="1:19">
      <c r="A11" s="1166"/>
      <c r="B11" s="1165"/>
      <c r="C11" s="199" t="s">
        <v>770</v>
      </c>
      <c r="D11" s="486">
        <v>131</v>
      </c>
      <c r="E11" s="484">
        <v>42.258064516129032</v>
      </c>
      <c r="F11" s="486">
        <v>77</v>
      </c>
      <c r="G11" s="484">
        <v>58.778625954198475</v>
      </c>
      <c r="H11" s="486">
        <v>54</v>
      </c>
      <c r="I11" s="484">
        <v>41.221374045801525</v>
      </c>
      <c r="J11" s="486">
        <v>11</v>
      </c>
      <c r="K11" s="484">
        <v>8.3969465648854964</v>
      </c>
      <c r="L11" s="482">
        <v>2122</v>
      </c>
      <c r="M11" s="484">
        <v>15.573168941729049</v>
      </c>
      <c r="N11" s="482">
        <v>1328</v>
      </c>
      <c r="O11" s="484">
        <v>62.582469368520265</v>
      </c>
      <c r="P11" s="482">
        <v>794</v>
      </c>
      <c r="Q11" s="484">
        <v>37.417530631479735</v>
      </c>
      <c r="R11" s="482">
        <v>247</v>
      </c>
      <c r="S11" s="484">
        <v>11.639962299717247</v>
      </c>
    </row>
    <row r="12" spans="1:19">
      <c r="A12" s="1166"/>
      <c r="B12" s="1165"/>
      <c r="C12" s="199" t="s">
        <v>753</v>
      </c>
      <c r="D12" s="486">
        <v>264</v>
      </c>
      <c r="E12" s="484">
        <v>21.256038647342994</v>
      </c>
      <c r="F12" s="486">
        <v>165</v>
      </c>
      <c r="G12" s="484">
        <v>62.5</v>
      </c>
      <c r="H12" s="486">
        <v>99</v>
      </c>
      <c r="I12" s="484">
        <v>37.5</v>
      </c>
      <c r="J12" s="486">
        <v>37</v>
      </c>
      <c r="K12" s="484">
        <v>14.015151515151514</v>
      </c>
      <c r="L12" s="482">
        <v>8550</v>
      </c>
      <c r="M12" s="484">
        <v>15.601051018173855</v>
      </c>
      <c r="N12" s="482">
        <v>5127</v>
      </c>
      <c r="O12" s="484">
        <v>59.964912280701753</v>
      </c>
      <c r="P12" s="482">
        <v>3423</v>
      </c>
      <c r="Q12" s="484">
        <v>40.035087719298247</v>
      </c>
      <c r="R12" s="482">
        <v>1707</v>
      </c>
      <c r="S12" s="484">
        <v>19.964912280701753</v>
      </c>
    </row>
    <row r="13" spans="1:19" ht="12.75" customHeight="1">
      <c r="A13" s="1166"/>
      <c r="B13" s="1164" t="s">
        <v>772</v>
      </c>
      <c r="C13" s="478" t="s">
        <v>769</v>
      </c>
      <c r="D13" s="485">
        <v>164</v>
      </c>
      <c r="E13" s="483">
        <v>17.596566523605151</v>
      </c>
      <c r="F13" s="485">
        <v>123</v>
      </c>
      <c r="G13" s="483">
        <v>75</v>
      </c>
      <c r="H13" s="485">
        <v>41</v>
      </c>
      <c r="I13" s="483">
        <v>25</v>
      </c>
      <c r="J13" s="485">
        <v>27</v>
      </c>
      <c r="K13" s="483">
        <v>16.463414634146343</v>
      </c>
      <c r="L13" s="481">
        <v>4756</v>
      </c>
      <c r="M13" s="483">
        <v>11.549856719607558</v>
      </c>
      <c r="N13" s="481">
        <v>3451</v>
      </c>
      <c r="O13" s="483">
        <v>72.560975609756099</v>
      </c>
      <c r="P13" s="481">
        <v>1305</v>
      </c>
      <c r="Q13" s="483">
        <v>27.439024390243905</v>
      </c>
      <c r="R13" s="481">
        <v>557</v>
      </c>
      <c r="S13" s="483">
        <v>11.711522287636669</v>
      </c>
    </row>
    <row r="14" spans="1:19">
      <c r="A14" s="1166"/>
      <c r="B14" s="1164"/>
      <c r="C14" s="478" t="s">
        <v>770</v>
      </c>
      <c r="D14" s="487">
        <v>0</v>
      </c>
      <c r="E14" s="483">
        <v>0</v>
      </c>
      <c r="F14" s="487">
        <v>0</v>
      </c>
      <c r="G14" s="483">
        <v>0</v>
      </c>
      <c r="H14" s="487">
        <v>0</v>
      </c>
      <c r="I14" s="483">
        <v>0</v>
      </c>
      <c r="J14" s="487">
        <v>0</v>
      </c>
      <c r="K14" s="483">
        <v>0</v>
      </c>
      <c r="L14" s="481">
        <v>731</v>
      </c>
      <c r="M14" s="483">
        <v>5.3647438720093943</v>
      </c>
      <c r="N14" s="481">
        <v>519</v>
      </c>
      <c r="O14" s="483">
        <v>70.998632010943908</v>
      </c>
      <c r="P14" s="481">
        <v>212</v>
      </c>
      <c r="Q14" s="483">
        <v>29.001367989056089</v>
      </c>
      <c r="R14" s="481">
        <v>75</v>
      </c>
      <c r="S14" s="483">
        <v>10.259917920656635</v>
      </c>
    </row>
    <row r="15" spans="1:19">
      <c r="A15" s="1166"/>
      <c r="B15" s="1164"/>
      <c r="C15" s="478" t="s">
        <v>753</v>
      </c>
      <c r="D15" s="485">
        <v>164</v>
      </c>
      <c r="E15" s="483">
        <v>13.20450885668277</v>
      </c>
      <c r="F15" s="485">
        <v>123</v>
      </c>
      <c r="G15" s="483">
        <v>75</v>
      </c>
      <c r="H15" s="485">
        <v>41</v>
      </c>
      <c r="I15" s="483">
        <v>25</v>
      </c>
      <c r="J15" s="485">
        <v>27</v>
      </c>
      <c r="K15" s="483">
        <v>16.463414634146343</v>
      </c>
      <c r="L15" s="481">
        <v>5487</v>
      </c>
      <c r="M15" s="483">
        <v>10.012042916575432</v>
      </c>
      <c r="N15" s="481">
        <v>3970</v>
      </c>
      <c r="O15" s="483">
        <v>72.35283397120466</v>
      </c>
      <c r="P15" s="481">
        <v>1517</v>
      </c>
      <c r="Q15" s="483">
        <v>27.647166028795333</v>
      </c>
      <c r="R15" s="481">
        <v>632</v>
      </c>
      <c r="S15" s="483">
        <v>11.518133770730818</v>
      </c>
    </row>
    <row r="16" spans="1:19" ht="12.75" customHeight="1">
      <c r="A16" s="1166"/>
      <c r="B16" s="1165" t="s">
        <v>773</v>
      </c>
      <c r="C16" s="199" t="s">
        <v>769</v>
      </c>
      <c r="D16" s="486">
        <v>126</v>
      </c>
      <c r="E16" s="484">
        <v>13.519313304721031</v>
      </c>
      <c r="F16" s="486">
        <v>102</v>
      </c>
      <c r="G16" s="484">
        <v>80.952380952380949</v>
      </c>
      <c r="H16" s="486">
        <v>24</v>
      </c>
      <c r="I16" s="484">
        <v>19.047619047619047</v>
      </c>
      <c r="J16" s="486">
        <v>15</v>
      </c>
      <c r="K16" s="484">
        <v>11.904761904761903</v>
      </c>
      <c r="L16" s="482">
        <v>528</v>
      </c>
      <c r="M16" s="484">
        <v>1.2822380882995774</v>
      </c>
      <c r="N16" s="482">
        <v>446</v>
      </c>
      <c r="O16" s="484">
        <v>84.469696969696969</v>
      </c>
      <c r="P16" s="482">
        <v>82</v>
      </c>
      <c r="Q16" s="484">
        <v>15.530303030303031</v>
      </c>
      <c r="R16" s="482">
        <v>83</v>
      </c>
      <c r="S16" s="484">
        <v>15.719696969696969</v>
      </c>
    </row>
    <row r="17" spans="1:19">
      <c r="A17" s="1166"/>
      <c r="B17" s="1165"/>
      <c r="C17" s="199" t="s">
        <v>770</v>
      </c>
      <c r="D17" s="486">
        <v>179</v>
      </c>
      <c r="E17" s="484">
        <v>57.741935483870968</v>
      </c>
      <c r="F17" s="486">
        <v>127</v>
      </c>
      <c r="G17" s="484">
        <v>70.949720670391059</v>
      </c>
      <c r="H17" s="486">
        <v>52</v>
      </c>
      <c r="I17" s="484">
        <v>29.050279329608941</v>
      </c>
      <c r="J17" s="486">
        <v>14</v>
      </c>
      <c r="K17" s="484">
        <v>7.8212290502793298</v>
      </c>
      <c r="L17" s="482">
        <v>5663</v>
      </c>
      <c r="M17" s="484">
        <v>41.560252458535153</v>
      </c>
      <c r="N17" s="482">
        <v>4741</v>
      </c>
      <c r="O17" s="484">
        <v>83.718876920360231</v>
      </c>
      <c r="P17" s="482">
        <v>922</v>
      </c>
      <c r="Q17" s="484">
        <v>16.281123079639766</v>
      </c>
      <c r="R17" s="482">
        <v>850</v>
      </c>
      <c r="S17" s="484">
        <v>15.009712166696099</v>
      </c>
    </row>
    <row r="18" spans="1:19">
      <c r="A18" s="1166"/>
      <c r="B18" s="1165"/>
      <c r="C18" s="199" t="s">
        <v>753</v>
      </c>
      <c r="D18" s="486">
        <v>305</v>
      </c>
      <c r="E18" s="484">
        <v>24.557165861513688</v>
      </c>
      <c r="F18" s="486">
        <v>229</v>
      </c>
      <c r="G18" s="484">
        <v>75.081967213114751</v>
      </c>
      <c r="H18" s="486">
        <v>76</v>
      </c>
      <c r="I18" s="484">
        <v>24.918032786885249</v>
      </c>
      <c r="J18" s="486">
        <v>29</v>
      </c>
      <c r="K18" s="484">
        <v>9.5081967213114744</v>
      </c>
      <c r="L18" s="482">
        <v>6191</v>
      </c>
      <c r="M18" s="484">
        <v>11.296620684621562</v>
      </c>
      <c r="N18" s="482">
        <v>5187</v>
      </c>
      <c r="O18" s="484">
        <v>83.782910676788887</v>
      </c>
      <c r="P18" s="482">
        <v>1004</v>
      </c>
      <c r="Q18" s="484">
        <v>16.217089323211113</v>
      </c>
      <c r="R18" s="482">
        <v>933</v>
      </c>
      <c r="S18" s="484">
        <v>15.070263285414311</v>
      </c>
    </row>
    <row r="19" spans="1:19">
      <c r="A19" s="1166"/>
      <c r="B19" s="1164" t="s">
        <v>774</v>
      </c>
      <c r="C19" s="478" t="s">
        <v>769</v>
      </c>
      <c r="D19" s="485">
        <v>79</v>
      </c>
      <c r="E19" s="483">
        <v>8.4763948497854091</v>
      </c>
      <c r="F19" s="485">
        <v>44</v>
      </c>
      <c r="G19" s="483">
        <v>55.696202531645568</v>
      </c>
      <c r="H19" s="485">
        <v>35</v>
      </c>
      <c r="I19" s="483">
        <v>44.303797468354425</v>
      </c>
      <c r="J19" s="485">
        <v>8</v>
      </c>
      <c r="K19" s="483">
        <v>10.126582278481013</v>
      </c>
      <c r="L19" s="481">
        <v>1030</v>
      </c>
      <c r="M19" s="483">
        <v>2.5013356646753122</v>
      </c>
      <c r="N19" s="481">
        <v>575</v>
      </c>
      <c r="O19" s="483">
        <v>55.825242718446603</v>
      </c>
      <c r="P19" s="481">
        <v>455</v>
      </c>
      <c r="Q19" s="483">
        <v>44.174757281553397</v>
      </c>
      <c r="R19" s="481">
        <v>147</v>
      </c>
      <c r="S19" s="483">
        <v>14.271844660194175</v>
      </c>
    </row>
    <row r="20" spans="1:19">
      <c r="A20" s="1166"/>
      <c r="B20" s="1164"/>
      <c r="C20" s="478" t="s">
        <v>770</v>
      </c>
      <c r="D20" s="487">
        <v>0</v>
      </c>
      <c r="E20" s="483">
        <v>0</v>
      </c>
      <c r="F20" s="487">
        <v>0</v>
      </c>
      <c r="G20" s="483">
        <v>0</v>
      </c>
      <c r="H20" s="487">
        <v>0</v>
      </c>
      <c r="I20" s="483">
        <v>0</v>
      </c>
      <c r="J20" s="487">
        <v>0</v>
      </c>
      <c r="K20" s="483">
        <v>0</v>
      </c>
      <c r="L20" s="481">
        <v>931</v>
      </c>
      <c r="M20" s="483">
        <v>6.8325260531337157</v>
      </c>
      <c r="N20" s="481">
        <v>519</v>
      </c>
      <c r="O20" s="483">
        <v>55.746509129967784</v>
      </c>
      <c r="P20" s="481">
        <v>412</v>
      </c>
      <c r="Q20" s="483">
        <v>44.253490870032223</v>
      </c>
      <c r="R20" s="481">
        <v>106</v>
      </c>
      <c r="S20" s="483">
        <v>11.385606874328678</v>
      </c>
    </row>
    <row r="21" spans="1:19">
      <c r="A21" s="1166"/>
      <c r="B21" s="1164"/>
      <c r="C21" s="478" t="s">
        <v>753</v>
      </c>
      <c r="D21" s="485">
        <v>79</v>
      </c>
      <c r="E21" s="483">
        <v>6.3607085346215788</v>
      </c>
      <c r="F21" s="485">
        <v>44</v>
      </c>
      <c r="G21" s="483">
        <v>55.696202531645568</v>
      </c>
      <c r="H21" s="485">
        <v>35</v>
      </c>
      <c r="I21" s="483">
        <v>44.303797468354425</v>
      </c>
      <c r="J21" s="485">
        <v>8</v>
      </c>
      <c r="K21" s="483">
        <v>10.126582278481013</v>
      </c>
      <c r="L21" s="481">
        <v>1961</v>
      </c>
      <c r="M21" s="483">
        <v>3.5782059703671267</v>
      </c>
      <c r="N21" s="481">
        <v>1094</v>
      </c>
      <c r="O21" s="483">
        <v>55.787863335033151</v>
      </c>
      <c r="P21" s="481">
        <v>867</v>
      </c>
      <c r="Q21" s="483">
        <v>44.212136664966856</v>
      </c>
      <c r="R21" s="481">
        <v>253</v>
      </c>
      <c r="S21" s="483">
        <v>12.901580826109127</v>
      </c>
    </row>
    <row r="22" spans="1:19" ht="12.75" customHeight="1">
      <c r="A22" s="1166"/>
      <c r="B22" s="1165" t="s">
        <v>588</v>
      </c>
      <c r="C22" s="199" t="s">
        <v>769</v>
      </c>
      <c r="D22" s="486">
        <v>932</v>
      </c>
      <c r="E22" s="484">
        <v>100</v>
      </c>
      <c r="F22" s="486">
        <v>598</v>
      </c>
      <c r="G22" s="484">
        <v>64.163090128755357</v>
      </c>
      <c r="H22" s="486">
        <v>334</v>
      </c>
      <c r="I22" s="484">
        <v>35.836909871244636</v>
      </c>
      <c r="J22" s="486">
        <v>272</v>
      </c>
      <c r="K22" s="484">
        <v>29.184549356223176</v>
      </c>
      <c r="L22" s="482">
        <v>41178</v>
      </c>
      <c r="M22" s="484">
        <v>100</v>
      </c>
      <c r="N22" s="482">
        <v>24936</v>
      </c>
      <c r="O22" s="484">
        <v>60.556607897420953</v>
      </c>
      <c r="P22" s="482">
        <v>16242</v>
      </c>
      <c r="Q22" s="484">
        <v>39.443392102579047</v>
      </c>
      <c r="R22" s="482">
        <v>11286</v>
      </c>
      <c r="S22" s="484">
        <v>27.407839137403467</v>
      </c>
    </row>
    <row r="23" spans="1:19">
      <c r="A23" s="1166"/>
      <c r="B23" s="1165"/>
      <c r="C23" s="199" t="s">
        <v>770</v>
      </c>
      <c r="D23" s="486">
        <v>310</v>
      </c>
      <c r="E23" s="484">
        <v>100</v>
      </c>
      <c r="F23" s="486">
        <v>204</v>
      </c>
      <c r="G23" s="484">
        <v>65.806451612903231</v>
      </c>
      <c r="H23" s="486">
        <v>106</v>
      </c>
      <c r="I23" s="484">
        <v>34.193548387096776</v>
      </c>
      <c r="J23" s="486">
        <v>25</v>
      </c>
      <c r="K23" s="484">
        <v>8.064516129032258</v>
      </c>
      <c r="L23" s="482">
        <v>13626</v>
      </c>
      <c r="M23" s="484">
        <v>100</v>
      </c>
      <c r="N23" s="482">
        <v>9632</v>
      </c>
      <c r="O23" s="484">
        <v>70.688389842947302</v>
      </c>
      <c r="P23" s="482">
        <v>3994</v>
      </c>
      <c r="Q23" s="484">
        <v>29.311610157052691</v>
      </c>
      <c r="R23" s="482">
        <v>1718</v>
      </c>
      <c r="S23" s="484">
        <v>12.608248935857919</v>
      </c>
    </row>
    <row r="24" spans="1:19">
      <c r="A24" s="1166"/>
      <c r="B24" s="1165"/>
      <c r="C24" s="199" t="s">
        <v>753</v>
      </c>
      <c r="D24" s="486">
        <v>1242</v>
      </c>
      <c r="E24" s="484">
        <v>100</v>
      </c>
      <c r="F24" s="486">
        <v>802</v>
      </c>
      <c r="G24" s="484">
        <v>64.573268921095007</v>
      </c>
      <c r="H24" s="486">
        <v>440</v>
      </c>
      <c r="I24" s="484">
        <v>35.426731078904993</v>
      </c>
      <c r="J24" s="486">
        <v>297</v>
      </c>
      <c r="K24" s="484">
        <v>23.913043478260871</v>
      </c>
      <c r="L24" s="482">
        <v>54804</v>
      </c>
      <c r="M24" s="484">
        <v>100</v>
      </c>
      <c r="N24" s="482">
        <v>34568</v>
      </c>
      <c r="O24" s="484">
        <v>63.075687905992261</v>
      </c>
      <c r="P24" s="482">
        <v>20236</v>
      </c>
      <c r="Q24" s="484">
        <v>36.924312094007739</v>
      </c>
      <c r="R24" s="482">
        <v>13004</v>
      </c>
      <c r="S24" s="484">
        <v>23.728195022261147</v>
      </c>
    </row>
    <row r="25" spans="1:19" ht="12.75" customHeight="1">
      <c r="A25" s="1166" t="s">
        <v>594</v>
      </c>
      <c r="B25" s="1164" t="s">
        <v>768</v>
      </c>
      <c r="C25" s="478" t="s">
        <v>769</v>
      </c>
      <c r="D25" s="485">
        <v>392</v>
      </c>
      <c r="E25" s="483">
        <v>44.193912063134164</v>
      </c>
      <c r="F25" s="485">
        <v>219</v>
      </c>
      <c r="G25" s="483">
        <v>55.867346938775512</v>
      </c>
      <c r="H25" s="485">
        <v>173</v>
      </c>
      <c r="I25" s="483">
        <v>44.132653061224488</v>
      </c>
      <c r="J25" s="485">
        <v>185</v>
      </c>
      <c r="K25" s="483">
        <v>47.193877551020407</v>
      </c>
      <c r="L25" s="481">
        <v>23428</v>
      </c>
      <c r="M25" s="483">
        <v>57.995841172393305</v>
      </c>
      <c r="N25" s="481">
        <v>13745</v>
      </c>
      <c r="O25" s="483">
        <v>58.669113880826359</v>
      </c>
      <c r="P25" s="481">
        <v>9683</v>
      </c>
      <c r="Q25" s="483">
        <v>41.330886119173641</v>
      </c>
      <c r="R25" s="481">
        <v>7619</v>
      </c>
      <c r="S25" s="483">
        <v>32.520915144271811</v>
      </c>
    </row>
    <row r="26" spans="1:19">
      <c r="A26" s="1166"/>
      <c r="B26" s="1164"/>
      <c r="C26" s="478" t="s">
        <v>770</v>
      </c>
      <c r="D26" s="487">
        <v>0</v>
      </c>
      <c r="E26" s="483">
        <v>0</v>
      </c>
      <c r="F26" s="487">
        <v>0</v>
      </c>
      <c r="G26" s="483">
        <v>0</v>
      </c>
      <c r="H26" s="487">
        <v>0</v>
      </c>
      <c r="I26" s="483">
        <v>0</v>
      </c>
      <c r="J26" s="487">
        <v>0</v>
      </c>
      <c r="K26" s="483">
        <v>0</v>
      </c>
      <c r="L26" s="481">
        <v>446</v>
      </c>
      <c r="M26" s="483">
        <v>3.2246403007736242</v>
      </c>
      <c r="N26" s="481">
        <v>256</v>
      </c>
      <c r="O26" s="483">
        <v>57.399103139013455</v>
      </c>
      <c r="P26" s="481">
        <v>190</v>
      </c>
      <c r="Q26" s="483">
        <v>42.600896860986545</v>
      </c>
      <c r="R26" s="481">
        <v>15</v>
      </c>
      <c r="S26" s="483">
        <v>3.3632286995515694</v>
      </c>
    </row>
    <row r="27" spans="1:19">
      <c r="A27" s="1166"/>
      <c r="B27" s="1164"/>
      <c r="C27" s="478" t="s">
        <v>753</v>
      </c>
      <c r="D27" s="485">
        <v>392</v>
      </c>
      <c r="E27" s="483">
        <v>32.558139534883722</v>
      </c>
      <c r="F27" s="485">
        <v>219</v>
      </c>
      <c r="G27" s="483">
        <v>55.867346938775512</v>
      </c>
      <c r="H27" s="485">
        <v>173</v>
      </c>
      <c r="I27" s="483">
        <v>44.132653061224488</v>
      </c>
      <c r="J27" s="485">
        <v>185</v>
      </c>
      <c r="K27" s="483">
        <v>47.193877551020407</v>
      </c>
      <c r="L27" s="481">
        <v>23874</v>
      </c>
      <c r="M27" s="483">
        <v>44.026038689213856</v>
      </c>
      <c r="N27" s="481">
        <v>14001</v>
      </c>
      <c r="O27" s="483">
        <v>58.645388288514702</v>
      </c>
      <c r="P27" s="481">
        <v>9873</v>
      </c>
      <c r="Q27" s="483">
        <v>41.354611711485298</v>
      </c>
      <c r="R27" s="481">
        <v>7634</v>
      </c>
      <c r="S27" s="483">
        <v>31.976208427578118</v>
      </c>
    </row>
    <row r="28" spans="1:19" ht="12.75" customHeight="1">
      <c r="A28" s="1166"/>
      <c r="B28" s="1165" t="s">
        <v>771</v>
      </c>
      <c r="C28" s="199" t="s">
        <v>769</v>
      </c>
      <c r="D28" s="486">
        <v>126</v>
      </c>
      <c r="E28" s="484">
        <v>14.205186020293123</v>
      </c>
      <c r="F28" s="486">
        <v>78</v>
      </c>
      <c r="G28" s="484">
        <v>61.904761904761905</v>
      </c>
      <c r="H28" s="486">
        <v>48</v>
      </c>
      <c r="I28" s="484">
        <v>38.095238095238095</v>
      </c>
      <c r="J28" s="486">
        <v>30</v>
      </c>
      <c r="K28" s="484">
        <v>23.809523809523807</v>
      </c>
      <c r="L28" s="482">
        <v>6534</v>
      </c>
      <c r="M28" s="484">
        <v>16.17486879889098</v>
      </c>
      <c r="N28" s="482">
        <v>3864</v>
      </c>
      <c r="O28" s="484">
        <v>59.136822773186417</v>
      </c>
      <c r="P28" s="482">
        <v>2670</v>
      </c>
      <c r="Q28" s="484">
        <v>40.86317722681359</v>
      </c>
      <c r="R28" s="482">
        <v>1428</v>
      </c>
      <c r="S28" s="484">
        <v>21.854912764003672</v>
      </c>
    </row>
    <row r="29" spans="1:19">
      <c r="A29" s="1166"/>
      <c r="B29" s="1165"/>
      <c r="C29" s="199" t="s">
        <v>770</v>
      </c>
      <c r="D29" s="486">
        <v>130</v>
      </c>
      <c r="E29" s="484">
        <v>41.009463722397477</v>
      </c>
      <c r="F29" s="486">
        <v>74</v>
      </c>
      <c r="G29" s="484">
        <v>56.92307692307692</v>
      </c>
      <c r="H29" s="486">
        <v>56</v>
      </c>
      <c r="I29" s="484">
        <v>43.07692307692308</v>
      </c>
      <c r="J29" s="486">
        <v>11</v>
      </c>
      <c r="K29" s="484">
        <v>8.4615384615384617</v>
      </c>
      <c r="L29" s="482">
        <v>2172</v>
      </c>
      <c r="M29" s="484">
        <v>15.70385366206348</v>
      </c>
      <c r="N29" s="482">
        <v>1355</v>
      </c>
      <c r="O29" s="484">
        <v>62.384898710865563</v>
      </c>
      <c r="P29" s="482">
        <v>817</v>
      </c>
      <c r="Q29" s="484">
        <v>37.615101289134437</v>
      </c>
      <c r="R29" s="482">
        <v>263</v>
      </c>
      <c r="S29" s="484">
        <v>12.10865561694291</v>
      </c>
    </row>
    <row r="30" spans="1:19">
      <c r="A30" s="1166"/>
      <c r="B30" s="1165"/>
      <c r="C30" s="199" t="s">
        <v>753</v>
      </c>
      <c r="D30" s="486">
        <v>256</v>
      </c>
      <c r="E30" s="484">
        <v>21.262458471760798</v>
      </c>
      <c r="F30" s="486">
        <v>152</v>
      </c>
      <c r="G30" s="484">
        <v>59.375</v>
      </c>
      <c r="H30" s="486">
        <v>104</v>
      </c>
      <c r="I30" s="484">
        <v>40.625</v>
      </c>
      <c r="J30" s="486">
        <v>41</v>
      </c>
      <c r="K30" s="484">
        <v>16.015625</v>
      </c>
      <c r="L30" s="482">
        <v>8706</v>
      </c>
      <c r="M30" s="484">
        <v>16.054732882143583</v>
      </c>
      <c r="N30" s="482">
        <v>5219</v>
      </c>
      <c r="O30" s="484">
        <v>59.947162876177352</v>
      </c>
      <c r="P30" s="482">
        <v>3487</v>
      </c>
      <c r="Q30" s="484">
        <v>40.052837123822648</v>
      </c>
      <c r="R30" s="482">
        <v>1691</v>
      </c>
      <c r="S30" s="484">
        <v>19.423386170457153</v>
      </c>
    </row>
    <row r="31" spans="1:19" ht="12.75" customHeight="1">
      <c r="A31" s="1166"/>
      <c r="B31" s="1164" t="s">
        <v>772</v>
      </c>
      <c r="C31" s="478" t="s">
        <v>769</v>
      </c>
      <c r="D31" s="485">
        <v>165</v>
      </c>
      <c r="E31" s="483">
        <v>18.602029312288611</v>
      </c>
      <c r="F31" s="485">
        <v>125</v>
      </c>
      <c r="G31" s="483">
        <v>75.757575757575751</v>
      </c>
      <c r="H31" s="485">
        <v>40</v>
      </c>
      <c r="I31" s="483">
        <v>24.242424242424242</v>
      </c>
      <c r="J31" s="485">
        <v>28</v>
      </c>
      <c r="K31" s="483">
        <v>16.969696969696972</v>
      </c>
      <c r="L31" s="481">
        <v>4839</v>
      </c>
      <c r="M31" s="483">
        <v>11.978908802851768</v>
      </c>
      <c r="N31" s="481">
        <v>3489</v>
      </c>
      <c r="O31" s="483">
        <v>72.101673899566023</v>
      </c>
      <c r="P31" s="481">
        <v>1350</v>
      </c>
      <c r="Q31" s="483">
        <v>27.898326100433973</v>
      </c>
      <c r="R31" s="481">
        <v>522</v>
      </c>
      <c r="S31" s="483">
        <v>10.787352758834471</v>
      </c>
    </row>
    <row r="32" spans="1:19">
      <c r="A32" s="1166"/>
      <c r="B32" s="1164"/>
      <c r="C32" s="478" t="s">
        <v>770</v>
      </c>
      <c r="D32" s="487">
        <v>0</v>
      </c>
      <c r="E32" s="483">
        <v>0</v>
      </c>
      <c r="F32" s="487">
        <v>0</v>
      </c>
      <c r="G32" s="483">
        <v>0</v>
      </c>
      <c r="H32" s="487">
        <v>0</v>
      </c>
      <c r="I32" s="483">
        <v>0</v>
      </c>
      <c r="J32" s="487">
        <v>0</v>
      </c>
      <c r="K32" s="483">
        <v>0</v>
      </c>
      <c r="L32" s="481">
        <v>843</v>
      </c>
      <c r="M32" s="483">
        <v>6.095003976574362</v>
      </c>
      <c r="N32" s="481">
        <v>592</v>
      </c>
      <c r="O32" s="483">
        <v>70.225385527876625</v>
      </c>
      <c r="P32" s="481">
        <v>251</v>
      </c>
      <c r="Q32" s="483">
        <v>29.774614472123368</v>
      </c>
      <c r="R32" s="481">
        <v>79</v>
      </c>
      <c r="S32" s="483">
        <v>9.3712930011862401</v>
      </c>
    </row>
    <row r="33" spans="1:19">
      <c r="A33" s="1166"/>
      <c r="B33" s="1164"/>
      <c r="C33" s="478" t="s">
        <v>753</v>
      </c>
      <c r="D33" s="485">
        <v>165</v>
      </c>
      <c r="E33" s="483">
        <v>13.704318936877078</v>
      </c>
      <c r="F33" s="485">
        <v>125</v>
      </c>
      <c r="G33" s="483">
        <v>75.757575757575751</v>
      </c>
      <c r="H33" s="485">
        <v>40</v>
      </c>
      <c r="I33" s="483">
        <v>24.242424242424242</v>
      </c>
      <c r="J33" s="485">
        <v>28</v>
      </c>
      <c r="K33" s="483">
        <v>16.969696969696972</v>
      </c>
      <c r="L33" s="481">
        <v>5682</v>
      </c>
      <c r="M33" s="483">
        <v>10.478175078835267</v>
      </c>
      <c r="N33" s="481">
        <v>4081</v>
      </c>
      <c r="O33" s="483">
        <v>71.823301654347063</v>
      </c>
      <c r="P33" s="481">
        <v>1601</v>
      </c>
      <c r="Q33" s="483">
        <v>28.176698345652941</v>
      </c>
      <c r="R33" s="481">
        <v>601</v>
      </c>
      <c r="S33" s="483">
        <v>10.577261527631116</v>
      </c>
    </row>
    <row r="34" spans="1:19" ht="12.75" customHeight="1">
      <c r="A34" s="1166"/>
      <c r="B34" s="1165" t="s">
        <v>773</v>
      </c>
      <c r="C34" s="199" t="s">
        <v>769</v>
      </c>
      <c r="D34" s="486">
        <v>120</v>
      </c>
      <c r="E34" s="484">
        <v>13.528748590755354</v>
      </c>
      <c r="F34" s="486">
        <v>99</v>
      </c>
      <c r="G34" s="484">
        <v>82.5</v>
      </c>
      <c r="H34" s="486">
        <v>21</v>
      </c>
      <c r="I34" s="484">
        <v>17.5</v>
      </c>
      <c r="J34" s="486">
        <v>18</v>
      </c>
      <c r="K34" s="484">
        <v>15</v>
      </c>
      <c r="L34" s="482">
        <v>509</v>
      </c>
      <c r="M34" s="484">
        <v>1.2600257451232797</v>
      </c>
      <c r="N34" s="482">
        <v>435</v>
      </c>
      <c r="O34" s="484">
        <v>85.461689587426321</v>
      </c>
      <c r="P34" s="482">
        <v>74</v>
      </c>
      <c r="Q34" s="484">
        <v>14.538310412573674</v>
      </c>
      <c r="R34" s="482">
        <v>83</v>
      </c>
      <c r="S34" s="484">
        <v>16.306483300589392</v>
      </c>
    </row>
    <row r="35" spans="1:19">
      <c r="A35" s="1166"/>
      <c r="B35" s="1165"/>
      <c r="C35" s="199" t="s">
        <v>770</v>
      </c>
      <c r="D35" s="486">
        <v>187</v>
      </c>
      <c r="E35" s="484">
        <v>58.990536277602523</v>
      </c>
      <c r="F35" s="486">
        <v>135</v>
      </c>
      <c r="G35" s="484">
        <v>72.192513368983953</v>
      </c>
      <c r="H35" s="486">
        <v>52</v>
      </c>
      <c r="I35" s="484">
        <v>27.807486631016044</v>
      </c>
      <c r="J35" s="486">
        <v>16</v>
      </c>
      <c r="K35" s="484">
        <v>8.5561497326203195</v>
      </c>
      <c r="L35" s="482">
        <v>5616</v>
      </c>
      <c r="M35" s="484">
        <v>40.604439303014964</v>
      </c>
      <c r="N35" s="482">
        <v>4716</v>
      </c>
      <c r="O35" s="484">
        <v>83.974358974358978</v>
      </c>
      <c r="P35" s="482">
        <v>900</v>
      </c>
      <c r="Q35" s="484">
        <v>16.025641025641026</v>
      </c>
      <c r="R35" s="482">
        <v>861</v>
      </c>
      <c r="S35" s="484">
        <v>15.331196581196583</v>
      </c>
    </row>
    <row r="36" spans="1:19">
      <c r="A36" s="1166"/>
      <c r="B36" s="1165"/>
      <c r="C36" s="199" t="s">
        <v>753</v>
      </c>
      <c r="D36" s="486">
        <v>307</v>
      </c>
      <c r="E36" s="484">
        <v>25.498338870431891</v>
      </c>
      <c r="F36" s="486">
        <v>234</v>
      </c>
      <c r="G36" s="484">
        <v>76.2214983713355</v>
      </c>
      <c r="H36" s="486">
        <v>73</v>
      </c>
      <c r="I36" s="484">
        <v>23.778501628664493</v>
      </c>
      <c r="J36" s="486">
        <v>34</v>
      </c>
      <c r="K36" s="484">
        <v>11.074918566775244</v>
      </c>
      <c r="L36" s="482">
        <v>6125</v>
      </c>
      <c r="M36" s="484">
        <v>11.295111291423092</v>
      </c>
      <c r="N36" s="482">
        <v>5151</v>
      </c>
      <c r="O36" s="484">
        <v>84.097959183673467</v>
      </c>
      <c r="P36" s="482">
        <v>974</v>
      </c>
      <c r="Q36" s="484">
        <v>15.902040816326531</v>
      </c>
      <c r="R36" s="482">
        <v>944</v>
      </c>
      <c r="S36" s="484">
        <v>15.412244897959186</v>
      </c>
    </row>
    <row r="37" spans="1:19">
      <c r="A37" s="1166"/>
      <c r="B37" s="1164" t="s">
        <v>774</v>
      </c>
      <c r="C37" s="478" t="s">
        <v>769</v>
      </c>
      <c r="D37" s="485">
        <v>84</v>
      </c>
      <c r="E37" s="483">
        <v>9.4701240135287481</v>
      </c>
      <c r="F37" s="485">
        <v>50</v>
      </c>
      <c r="G37" s="483">
        <v>59.523809523809526</v>
      </c>
      <c r="H37" s="485">
        <v>34</v>
      </c>
      <c r="I37" s="483">
        <v>40.476190476190474</v>
      </c>
      <c r="J37" s="485">
        <v>13</v>
      </c>
      <c r="K37" s="483">
        <v>15.476190476190476</v>
      </c>
      <c r="L37" s="481">
        <v>1066</v>
      </c>
      <c r="M37" s="483">
        <v>2.6388751361520946</v>
      </c>
      <c r="N37" s="481">
        <v>589</v>
      </c>
      <c r="O37" s="483">
        <v>55.253283302063792</v>
      </c>
      <c r="P37" s="481">
        <v>477</v>
      </c>
      <c r="Q37" s="483">
        <v>44.746716697936215</v>
      </c>
      <c r="R37" s="481">
        <v>151</v>
      </c>
      <c r="S37" s="483">
        <v>14.165103189493433</v>
      </c>
    </row>
    <row r="38" spans="1:19">
      <c r="A38" s="1166"/>
      <c r="B38" s="1164"/>
      <c r="C38" s="478" t="s">
        <v>770</v>
      </c>
      <c r="D38" s="487">
        <v>0</v>
      </c>
      <c r="E38" s="483">
        <v>0</v>
      </c>
      <c r="F38" s="487">
        <v>0</v>
      </c>
      <c r="G38" s="483">
        <v>0</v>
      </c>
      <c r="H38" s="487">
        <v>0</v>
      </c>
      <c r="I38" s="483">
        <v>0</v>
      </c>
      <c r="J38" s="487">
        <v>0</v>
      </c>
      <c r="K38" s="483">
        <v>0</v>
      </c>
      <c r="L38" s="481">
        <v>996</v>
      </c>
      <c r="M38" s="483">
        <v>7.2012146627141922</v>
      </c>
      <c r="N38" s="481">
        <v>562</v>
      </c>
      <c r="O38" s="483">
        <v>56.425702811244982</v>
      </c>
      <c r="P38" s="481">
        <v>434</v>
      </c>
      <c r="Q38" s="483">
        <v>43.574297188755018</v>
      </c>
      <c r="R38" s="481">
        <v>88</v>
      </c>
      <c r="S38" s="483">
        <v>8.8353413654618471</v>
      </c>
    </row>
    <row r="39" spans="1:19">
      <c r="A39" s="1166"/>
      <c r="B39" s="1164"/>
      <c r="C39" s="478" t="s">
        <v>753</v>
      </c>
      <c r="D39" s="485">
        <v>84</v>
      </c>
      <c r="E39" s="483">
        <v>6.9767441860465116</v>
      </c>
      <c r="F39" s="485">
        <v>50</v>
      </c>
      <c r="G39" s="483">
        <v>59.523809523809526</v>
      </c>
      <c r="H39" s="485">
        <v>34</v>
      </c>
      <c r="I39" s="483">
        <v>40.476190476190474</v>
      </c>
      <c r="J39" s="485">
        <v>13</v>
      </c>
      <c r="K39" s="483">
        <v>15.476190476190476</v>
      </c>
      <c r="L39" s="481">
        <v>2062</v>
      </c>
      <c r="M39" s="483">
        <v>3.8025337931288843</v>
      </c>
      <c r="N39" s="481">
        <v>1151</v>
      </c>
      <c r="O39" s="483">
        <v>55.819592628515998</v>
      </c>
      <c r="P39" s="481">
        <v>911</v>
      </c>
      <c r="Q39" s="483">
        <v>44.180407371484002</v>
      </c>
      <c r="R39" s="481">
        <v>239</v>
      </c>
      <c r="S39" s="483">
        <v>11.590688651794375</v>
      </c>
    </row>
    <row r="40" spans="1:19" ht="12.75" customHeight="1">
      <c r="A40" s="1166"/>
      <c r="B40" s="1165" t="s">
        <v>588</v>
      </c>
      <c r="C40" s="199" t="s">
        <v>769</v>
      </c>
      <c r="D40" s="486">
        <v>887</v>
      </c>
      <c r="E40" s="484">
        <v>100</v>
      </c>
      <c r="F40" s="486">
        <v>571</v>
      </c>
      <c r="G40" s="484">
        <v>64.374295377677555</v>
      </c>
      <c r="H40" s="486">
        <v>316</v>
      </c>
      <c r="I40" s="484">
        <v>35.625704622322438</v>
      </c>
      <c r="J40" s="486">
        <v>274</v>
      </c>
      <c r="K40" s="484">
        <v>30.890642615558061</v>
      </c>
      <c r="L40" s="482">
        <v>40396</v>
      </c>
      <c r="M40" s="484">
        <v>100</v>
      </c>
      <c r="N40" s="482">
        <v>24511</v>
      </c>
      <c r="O40" s="484">
        <v>60.676799683136942</v>
      </c>
      <c r="P40" s="482">
        <v>15885</v>
      </c>
      <c r="Q40" s="484">
        <v>39.323200316863058</v>
      </c>
      <c r="R40" s="482">
        <v>10592</v>
      </c>
      <c r="S40" s="484">
        <v>26.220417863154765</v>
      </c>
    </row>
    <row r="41" spans="1:19">
      <c r="A41" s="1166"/>
      <c r="B41" s="1165"/>
      <c r="C41" s="199" t="s">
        <v>770</v>
      </c>
      <c r="D41" s="486">
        <v>317</v>
      </c>
      <c r="E41" s="484">
        <v>100</v>
      </c>
      <c r="F41" s="486">
        <v>209</v>
      </c>
      <c r="G41" s="484">
        <v>65.930599369085172</v>
      </c>
      <c r="H41" s="486">
        <v>108</v>
      </c>
      <c r="I41" s="484">
        <v>34.069400630914828</v>
      </c>
      <c r="J41" s="486">
        <v>27</v>
      </c>
      <c r="K41" s="484">
        <v>8.517350157728707</v>
      </c>
      <c r="L41" s="482">
        <v>13831</v>
      </c>
      <c r="M41" s="484">
        <v>100</v>
      </c>
      <c r="N41" s="482">
        <v>9781</v>
      </c>
      <c r="O41" s="484">
        <v>70.717952425710365</v>
      </c>
      <c r="P41" s="482">
        <v>4050</v>
      </c>
      <c r="Q41" s="484">
        <v>29.282047574289638</v>
      </c>
      <c r="R41" s="482">
        <v>1736</v>
      </c>
      <c r="S41" s="484">
        <v>12.55151471332514</v>
      </c>
    </row>
    <row r="42" spans="1:19">
      <c r="A42" s="1166"/>
      <c r="B42" s="1165"/>
      <c r="C42" s="199" t="s">
        <v>753</v>
      </c>
      <c r="D42" s="486">
        <v>1204</v>
      </c>
      <c r="E42" s="484">
        <v>100</v>
      </c>
      <c r="F42" s="486">
        <v>780</v>
      </c>
      <c r="G42" s="484">
        <v>64.784053156146186</v>
      </c>
      <c r="H42" s="486">
        <v>424</v>
      </c>
      <c r="I42" s="484">
        <v>35.215946843853821</v>
      </c>
      <c r="J42" s="486">
        <v>301</v>
      </c>
      <c r="K42" s="484">
        <v>25</v>
      </c>
      <c r="L42" s="482">
        <v>54227</v>
      </c>
      <c r="M42" s="484">
        <v>100</v>
      </c>
      <c r="N42" s="482">
        <v>34292</v>
      </c>
      <c r="O42" s="484">
        <v>63.237870433547862</v>
      </c>
      <c r="P42" s="482">
        <v>19935</v>
      </c>
      <c r="Q42" s="484">
        <v>36.762129566452131</v>
      </c>
      <c r="R42" s="482">
        <v>12328</v>
      </c>
      <c r="S42" s="484">
        <v>22.734062367455326</v>
      </c>
    </row>
    <row r="43" spans="1:19" ht="12.75" customHeight="1">
      <c r="A43" s="1166" t="s">
        <v>595</v>
      </c>
      <c r="B43" s="1164" t="s">
        <v>768</v>
      </c>
      <c r="C43" s="478" t="s">
        <v>769</v>
      </c>
      <c r="D43" s="485">
        <v>367</v>
      </c>
      <c r="E43" s="483">
        <v>43.431952662721898</v>
      </c>
      <c r="F43" s="485">
        <v>199</v>
      </c>
      <c r="G43" s="483">
        <v>54.223433242506815</v>
      </c>
      <c r="H43" s="485">
        <v>168</v>
      </c>
      <c r="I43" s="483">
        <v>45.776566757493185</v>
      </c>
      <c r="J43" s="485">
        <v>176</v>
      </c>
      <c r="K43" s="483">
        <v>47.956403269754766</v>
      </c>
      <c r="L43" s="481">
        <v>22597</v>
      </c>
      <c r="M43" s="483">
        <v>56.685229781256275</v>
      </c>
      <c r="N43" s="481">
        <v>13260</v>
      </c>
      <c r="O43" s="483">
        <v>58.68035579944241</v>
      </c>
      <c r="P43" s="481">
        <v>9337</v>
      </c>
      <c r="Q43" s="483">
        <v>41.319644200557597</v>
      </c>
      <c r="R43" s="481">
        <v>7159</v>
      </c>
      <c r="S43" s="483">
        <v>31.681196619020223</v>
      </c>
    </row>
    <row r="44" spans="1:19">
      <c r="A44" s="1166"/>
      <c r="B44" s="1164"/>
      <c r="C44" s="478" t="s">
        <v>770</v>
      </c>
      <c r="D44" s="487">
        <v>0</v>
      </c>
      <c r="E44" s="483">
        <v>0</v>
      </c>
      <c r="F44" s="487">
        <v>0</v>
      </c>
      <c r="G44" s="483">
        <v>0</v>
      </c>
      <c r="H44" s="487">
        <v>0</v>
      </c>
      <c r="I44" s="483">
        <v>0</v>
      </c>
      <c r="J44" s="487">
        <v>0</v>
      </c>
      <c r="K44" s="483">
        <v>0</v>
      </c>
      <c r="L44" s="481">
        <v>430</v>
      </c>
      <c r="M44" s="483">
        <v>3.0059419783292558</v>
      </c>
      <c r="N44" s="481">
        <v>240</v>
      </c>
      <c r="O44" s="483">
        <v>55.813953488372093</v>
      </c>
      <c r="P44" s="481">
        <v>190</v>
      </c>
      <c r="Q44" s="483">
        <v>44.186046511627907</v>
      </c>
      <c r="R44" s="481">
        <v>20</v>
      </c>
      <c r="S44" s="483">
        <v>4.6511627906976747</v>
      </c>
    </row>
    <row r="45" spans="1:19">
      <c r="A45" s="1166"/>
      <c r="B45" s="1164"/>
      <c r="C45" s="478" t="s">
        <v>753</v>
      </c>
      <c r="D45" s="485">
        <v>367</v>
      </c>
      <c r="E45" s="483">
        <v>31.610680447889749</v>
      </c>
      <c r="F45" s="485">
        <v>199</v>
      </c>
      <c r="G45" s="483">
        <v>54.223433242506815</v>
      </c>
      <c r="H45" s="485">
        <v>168</v>
      </c>
      <c r="I45" s="483">
        <v>45.776566757493185</v>
      </c>
      <c r="J45" s="485">
        <v>176</v>
      </c>
      <c r="K45" s="483">
        <v>47.956403269754766</v>
      </c>
      <c r="L45" s="481">
        <v>23027</v>
      </c>
      <c r="M45" s="483">
        <v>42.509553434621274</v>
      </c>
      <c r="N45" s="481">
        <v>13500</v>
      </c>
      <c r="O45" s="483">
        <v>58.626829374212889</v>
      </c>
      <c r="P45" s="481">
        <v>9527</v>
      </c>
      <c r="Q45" s="483">
        <v>41.373170625787118</v>
      </c>
      <c r="R45" s="481">
        <v>7179</v>
      </c>
      <c r="S45" s="483">
        <v>31.176445042775875</v>
      </c>
    </row>
    <row r="46" spans="1:19" ht="12.75" customHeight="1">
      <c r="A46" s="1166"/>
      <c r="B46" s="1165" t="s">
        <v>771</v>
      </c>
      <c r="C46" s="199" t="s">
        <v>769</v>
      </c>
      <c r="D46" s="486">
        <v>120</v>
      </c>
      <c r="E46" s="484">
        <v>14.201183431952662</v>
      </c>
      <c r="F46" s="486">
        <v>71</v>
      </c>
      <c r="G46" s="484">
        <v>59.166666666666664</v>
      </c>
      <c r="H46" s="486">
        <v>49</v>
      </c>
      <c r="I46" s="484">
        <v>40.833333333333336</v>
      </c>
      <c r="J46" s="486">
        <v>21</v>
      </c>
      <c r="K46" s="484">
        <v>17.5</v>
      </c>
      <c r="L46" s="482">
        <v>6619</v>
      </c>
      <c r="M46" s="484">
        <v>16.603953441701787</v>
      </c>
      <c r="N46" s="482">
        <v>3914</v>
      </c>
      <c r="O46" s="484">
        <v>59.132799516543287</v>
      </c>
      <c r="P46" s="482">
        <v>2705</v>
      </c>
      <c r="Q46" s="484">
        <v>40.86720048345672</v>
      </c>
      <c r="R46" s="482">
        <v>1470</v>
      </c>
      <c r="S46" s="484">
        <v>22.208792869013447</v>
      </c>
    </row>
    <row r="47" spans="1:19">
      <c r="A47" s="1166"/>
      <c r="B47" s="1165"/>
      <c r="C47" s="199" t="s">
        <v>770</v>
      </c>
      <c r="D47" s="486">
        <v>132</v>
      </c>
      <c r="E47" s="484">
        <v>41.77215189873418</v>
      </c>
      <c r="F47" s="486">
        <v>82</v>
      </c>
      <c r="G47" s="484">
        <v>62.121212121212125</v>
      </c>
      <c r="H47" s="486">
        <v>50</v>
      </c>
      <c r="I47" s="484">
        <v>37.878787878787875</v>
      </c>
      <c r="J47" s="486">
        <v>12</v>
      </c>
      <c r="K47" s="484">
        <v>9.0909090909090917</v>
      </c>
      <c r="L47" s="482">
        <v>2204</v>
      </c>
      <c r="M47" s="484">
        <v>15.40720027962251</v>
      </c>
      <c r="N47" s="482">
        <v>1382</v>
      </c>
      <c r="O47" s="484">
        <v>62.704174228675136</v>
      </c>
      <c r="P47" s="482">
        <v>822</v>
      </c>
      <c r="Q47" s="484">
        <v>37.295825771324864</v>
      </c>
      <c r="R47" s="482">
        <v>257</v>
      </c>
      <c r="S47" s="484">
        <v>11.660617059891107</v>
      </c>
    </row>
    <row r="48" spans="1:19">
      <c r="A48" s="1166"/>
      <c r="B48" s="1165"/>
      <c r="C48" s="199" t="s">
        <v>753</v>
      </c>
      <c r="D48" s="486">
        <v>252</v>
      </c>
      <c r="E48" s="484">
        <v>21.705426356589147</v>
      </c>
      <c r="F48" s="486">
        <v>153</v>
      </c>
      <c r="G48" s="484">
        <v>60.714285714285708</v>
      </c>
      <c r="H48" s="486">
        <v>99</v>
      </c>
      <c r="I48" s="484">
        <v>39.285714285714285</v>
      </c>
      <c r="J48" s="486">
        <v>33</v>
      </c>
      <c r="K48" s="484">
        <v>13.095238095238097</v>
      </c>
      <c r="L48" s="482">
        <v>8823</v>
      </c>
      <c r="M48" s="484">
        <v>16.287913751407633</v>
      </c>
      <c r="N48" s="482">
        <v>5296</v>
      </c>
      <c r="O48" s="484">
        <v>60.024934829423096</v>
      </c>
      <c r="P48" s="482">
        <v>3527</v>
      </c>
      <c r="Q48" s="484">
        <v>39.975065170576904</v>
      </c>
      <c r="R48" s="482">
        <v>1727</v>
      </c>
      <c r="S48" s="484">
        <v>19.573841097132494</v>
      </c>
    </row>
    <row r="49" spans="1:19" ht="12.75" customHeight="1">
      <c r="A49" s="1166"/>
      <c r="B49" s="1164" t="s">
        <v>772</v>
      </c>
      <c r="C49" s="478" t="s">
        <v>769</v>
      </c>
      <c r="D49" s="485">
        <v>149</v>
      </c>
      <c r="E49" s="483">
        <v>17.633136094674555</v>
      </c>
      <c r="F49" s="485">
        <v>113</v>
      </c>
      <c r="G49" s="483">
        <v>75.838926174496649</v>
      </c>
      <c r="H49" s="485">
        <v>36</v>
      </c>
      <c r="I49" s="483">
        <v>24.161073825503358</v>
      </c>
      <c r="J49" s="485">
        <v>22</v>
      </c>
      <c r="K49" s="483">
        <v>14.76510067114094</v>
      </c>
      <c r="L49" s="481">
        <v>4967</v>
      </c>
      <c r="M49" s="483">
        <v>12.459863536022477</v>
      </c>
      <c r="N49" s="481">
        <v>3586</v>
      </c>
      <c r="O49" s="483">
        <v>72.196496879404066</v>
      </c>
      <c r="P49" s="481">
        <v>1381</v>
      </c>
      <c r="Q49" s="483">
        <v>27.803503120595934</v>
      </c>
      <c r="R49" s="481">
        <v>525</v>
      </c>
      <c r="S49" s="483">
        <v>10.569760418763842</v>
      </c>
    </row>
    <row r="50" spans="1:19">
      <c r="A50" s="1166"/>
      <c r="B50" s="1164"/>
      <c r="C50" s="478" t="s">
        <v>770</v>
      </c>
      <c r="D50" s="487">
        <v>0</v>
      </c>
      <c r="E50" s="483">
        <v>0</v>
      </c>
      <c r="F50" s="487">
        <v>0</v>
      </c>
      <c r="G50" s="483">
        <v>0</v>
      </c>
      <c r="H50" s="487">
        <v>0</v>
      </c>
      <c r="I50" s="483">
        <v>0</v>
      </c>
      <c r="J50" s="487">
        <v>0</v>
      </c>
      <c r="K50" s="483">
        <v>0</v>
      </c>
      <c r="L50" s="481">
        <v>887</v>
      </c>
      <c r="M50" s="483">
        <v>6.2006291506466269</v>
      </c>
      <c r="N50" s="481">
        <v>613</v>
      </c>
      <c r="O50" s="483">
        <v>69.109357384441935</v>
      </c>
      <c r="P50" s="481">
        <v>274</v>
      </c>
      <c r="Q50" s="483">
        <v>30.890642615558061</v>
      </c>
      <c r="R50" s="481">
        <v>50</v>
      </c>
      <c r="S50" s="483">
        <v>5.636978579481398</v>
      </c>
    </row>
    <row r="51" spans="1:19">
      <c r="A51" s="1166"/>
      <c r="B51" s="1164"/>
      <c r="C51" s="478" t="s">
        <v>753</v>
      </c>
      <c r="D51" s="485">
        <v>149</v>
      </c>
      <c r="E51" s="483">
        <v>12.833763996554696</v>
      </c>
      <c r="F51" s="485">
        <v>113</v>
      </c>
      <c r="G51" s="483">
        <v>75.838926174496649</v>
      </c>
      <c r="H51" s="485">
        <v>36</v>
      </c>
      <c r="I51" s="483">
        <v>24.161073825503358</v>
      </c>
      <c r="J51" s="485">
        <v>22</v>
      </c>
      <c r="K51" s="483">
        <v>14.76510067114094</v>
      </c>
      <c r="L51" s="481">
        <v>5854</v>
      </c>
      <c r="M51" s="483">
        <v>10.806919086562425</v>
      </c>
      <c r="N51" s="481">
        <v>4199</v>
      </c>
      <c r="O51" s="483">
        <v>71.728732490604713</v>
      </c>
      <c r="P51" s="481">
        <v>1655</v>
      </c>
      <c r="Q51" s="483">
        <v>28.271267509395287</v>
      </c>
      <c r="R51" s="481">
        <v>575</v>
      </c>
      <c r="S51" s="483">
        <v>9.8223436966176969</v>
      </c>
    </row>
    <row r="52" spans="1:19" ht="12.75" customHeight="1">
      <c r="A52" s="1166"/>
      <c r="B52" s="1165" t="s">
        <v>773</v>
      </c>
      <c r="C52" s="199" t="s">
        <v>769</v>
      </c>
      <c r="D52" s="486">
        <v>116</v>
      </c>
      <c r="E52" s="484">
        <v>13.727810650887573</v>
      </c>
      <c r="F52" s="486">
        <v>94</v>
      </c>
      <c r="G52" s="484">
        <v>81.034482758620683</v>
      </c>
      <c r="H52" s="486">
        <v>22</v>
      </c>
      <c r="I52" s="484">
        <v>18.96551724137931</v>
      </c>
      <c r="J52" s="486">
        <v>19</v>
      </c>
      <c r="K52" s="484">
        <v>16.379310344827587</v>
      </c>
      <c r="L52" s="482">
        <v>533</v>
      </c>
      <c r="M52" s="484">
        <v>1.3370459562512542</v>
      </c>
      <c r="N52" s="482">
        <v>459</v>
      </c>
      <c r="O52" s="484">
        <v>86.116322701688546</v>
      </c>
      <c r="P52" s="482">
        <v>74</v>
      </c>
      <c r="Q52" s="484">
        <v>13.883677298311445</v>
      </c>
      <c r="R52" s="482">
        <v>87</v>
      </c>
      <c r="S52" s="484">
        <v>16.322701688555348</v>
      </c>
    </row>
    <row r="53" spans="1:19">
      <c r="A53" s="1166"/>
      <c r="B53" s="1165"/>
      <c r="C53" s="199" t="s">
        <v>770</v>
      </c>
      <c r="D53" s="486">
        <v>184</v>
      </c>
      <c r="E53" s="484">
        <v>58.22784810126582</v>
      </c>
      <c r="F53" s="486">
        <v>129</v>
      </c>
      <c r="G53" s="484">
        <v>70.108695652173907</v>
      </c>
      <c r="H53" s="486">
        <v>55</v>
      </c>
      <c r="I53" s="484">
        <v>29.891304347826086</v>
      </c>
      <c r="J53" s="486">
        <v>17</v>
      </c>
      <c r="K53" s="484">
        <v>9.2391304347826075</v>
      </c>
      <c r="L53" s="482">
        <v>5876</v>
      </c>
      <c r="M53" s="484">
        <v>41.076546662006294</v>
      </c>
      <c r="N53" s="482">
        <v>4910</v>
      </c>
      <c r="O53" s="484">
        <v>83.560245064669843</v>
      </c>
      <c r="P53" s="482">
        <v>966</v>
      </c>
      <c r="Q53" s="484">
        <v>16.439754935330157</v>
      </c>
      <c r="R53" s="482">
        <v>865</v>
      </c>
      <c r="S53" s="484">
        <v>14.720898570456093</v>
      </c>
    </row>
    <row r="54" spans="1:19">
      <c r="A54" s="1166"/>
      <c r="B54" s="1165"/>
      <c r="C54" s="199" t="s">
        <v>753</v>
      </c>
      <c r="D54" s="486">
        <v>300</v>
      </c>
      <c r="E54" s="484">
        <v>25.839793281653744</v>
      </c>
      <c r="F54" s="486">
        <v>223</v>
      </c>
      <c r="G54" s="484">
        <v>74.333333333333329</v>
      </c>
      <c r="H54" s="486">
        <v>77</v>
      </c>
      <c r="I54" s="484">
        <v>25.666666666666664</v>
      </c>
      <c r="J54" s="486">
        <v>36</v>
      </c>
      <c r="K54" s="484">
        <v>12</v>
      </c>
      <c r="L54" s="482">
        <v>6409</v>
      </c>
      <c r="M54" s="484">
        <v>11.831490335800918</v>
      </c>
      <c r="N54" s="482">
        <v>5369</v>
      </c>
      <c r="O54" s="484">
        <v>83.772819472616632</v>
      </c>
      <c r="P54" s="482">
        <v>1040</v>
      </c>
      <c r="Q54" s="484">
        <v>16.227180527383368</v>
      </c>
      <c r="R54" s="482">
        <v>952</v>
      </c>
      <c r="S54" s="484">
        <v>14.854111405835543</v>
      </c>
    </row>
    <row r="55" spans="1:19">
      <c r="A55" s="1166"/>
      <c r="B55" s="1164" t="s">
        <v>774</v>
      </c>
      <c r="C55" s="478" t="s">
        <v>769</v>
      </c>
      <c r="D55" s="485">
        <v>93</v>
      </c>
      <c r="E55" s="483">
        <v>11.005917159763314</v>
      </c>
      <c r="F55" s="485">
        <v>49</v>
      </c>
      <c r="G55" s="483">
        <v>52.688172043010752</v>
      </c>
      <c r="H55" s="485">
        <v>44</v>
      </c>
      <c r="I55" s="483">
        <v>47.311827956989248</v>
      </c>
      <c r="J55" s="485">
        <v>8</v>
      </c>
      <c r="K55" s="483">
        <v>8.6021505376344098</v>
      </c>
      <c r="L55" s="481">
        <v>1092</v>
      </c>
      <c r="M55" s="483">
        <v>2.7393136664659843</v>
      </c>
      <c r="N55" s="481">
        <v>580</v>
      </c>
      <c r="O55" s="483">
        <v>53.113553113553117</v>
      </c>
      <c r="P55" s="481">
        <v>512</v>
      </c>
      <c r="Q55" s="483">
        <v>46.886446886446883</v>
      </c>
      <c r="R55" s="481">
        <v>162</v>
      </c>
      <c r="S55" s="483">
        <v>14.835164835164836</v>
      </c>
    </row>
    <row r="56" spans="1:19">
      <c r="A56" s="1166"/>
      <c r="B56" s="1164"/>
      <c r="C56" s="478" t="s">
        <v>770</v>
      </c>
      <c r="D56" s="487">
        <v>0</v>
      </c>
      <c r="E56" s="483">
        <v>0</v>
      </c>
      <c r="F56" s="487">
        <v>0</v>
      </c>
      <c r="G56" s="483">
        <v>0</v>
      </c>
      <c r="H56" s="487">
        <v>0</v>
      </c>
      <c r="I56" s="483">
        <v>0</v>
      </c>
      <c r="J56" s="487">
        <v>0</v>
      </c>
      <c r="K56" s="483">
        <v>0</v>
      </c>
      <c r="L56" s="481">
        <v>1016</v>
      </c>
      <c r="M56" s="483">
        <v>7.102411744145404</v>
      </c>
      <c r="N56" s="481">
        <v>583</v>
      </c>
      <c r="O56" s="483">
        <v>57.381889763779526</v>
      </c>
      <c r="P56" s="481">
        <v>433</v>
      </c>
      <c r="Q56" s="483">
        <v>42.618110236220474</v>
      </c>
      <c r="R56" s="481">
        <v>80</v>
      </c>
      <c r="S56" s="483">
        <v>7.8740157480314963</v>
      </c>
    </row>
    <row r="57" spans="1:19">
      <c r="A57" s="1166"/>
      <c r="B57" s="1164"/>
      <c r="C57" s="478" t="s">
        <v>753</v>
      </c>
      <c r="D57" s="485">
        <v>93</v>
      </c>
      <c r="E57" s="483">
        <v>8.0103359173126609</v>
      </c>
      <c r="F57" s="485">
        <v>49</v>
      </c>
      <c r="G57" s="483">
        <v>52.688172043010752</v>
      </c>
      <c r="H57" s="485">
        <v>44</v>
      </c>
      <c r="I57" s="483">
        <v>47.311827956989248</v>
      </c>
      <c r="J57" s="485">
        <v>8</v>
      </c>
      <c r="K57" s="483">
        <v>8.6021505376344098</v>
      </c>
      <c r="L57" s="481">
        <v>2108</v>
      </c>
      <c r="M57" s="483">
        <v>3.8915246727833259</v>
      </c>
      <c r="N57" s="481">
        <v>1163</v>
      </c>
      <c r="O57" s="483">
        <v>55.170777988614802</v>
      </c>
      <c r="P57" s="481">
        <v>945</v>
      </c>
      <c r="Q57" s="483">
        <v>44.829222011385198</v>
      </c>
      <c r="R57" s="481">
        <v>242</v>
      </c>
      <c r="S57" s="483">
        <v>11.480075901328274</v>
      </c>
    </row>
    <row r="58" spans="1:19" ht="12.75" customHeight="1">
      <c r="A58" s="1166"/>
      <c r="B58" s="1165" t="s">
        <v>588</v>
      </c>
      <c r="C58" s="199" t="s">
        <v>769</v>
      </c>
      <c r="D58" s="486">
        <v>845</v>
      </c>
      <c r="E58" s="484">
        <v>100</v>
      </c>
      <c r="F58" s="486">
        <v>526</v>
      </c>
      <c r="G58" s="484">
        <v>62.248520710059175</v>
      </c>
      <c r="H58" s="486">
        <v>319</v>
      </c>
      <c r="I58" s="484">
        <v>37.751479289940825</v>
      </c>
      <c r="J58" s="486">
        <v>246</v>
      </c>
      <c r="K58" s="484">
        <v>29.11242603550296</v>
      </c>
      <c r="L58" s="482">
        <v>39864</v>
      </c>
      <c r="M58" s="484">
        <v>100</v>
      </c>
      <c r="N58" s="482">
        <v>24198</v>
      </c>
      <c r="O58" s="484">
        <v>60.701384708007225</v>
      </c>
      <c r="P58" s="482">
        <v>15666</v>
      </c>
      <c r="Q58" s="484">
        <v>39.298615291992775</v>
      </c>
      <c r="R58" s="482">
        <v>10173</v>
      </c>
      <c r="S58" s="484">
        <v>25.51926550270921</v>
      </c>
    </row>
    <row r="59" spans="1:19">
      <c r="A59" s="1166"/>
      <c r="B59" s="1165"/>
      <c r="C59" s="199" t="s">
        <v>770</v>
      </c>
      <c r="D59" s="486">
        <v>316</v>
      </c>
      <c r="E59" s="484">
        <v>100</v>
      </c>
      <c r="F59" s="486">
        <v>211</v>
      </c>
      <c r="G59" s="484">
        <v>66.77215189873418</v>
      </c>
      <c r="H59" s="486">
        <v>105</v>
      </c>
      <c r="I59" s="484">
        <v>33.22784810126582</v>
      </c>
      <c r="J59" s="486">
        <v>29</v>
      </c>
      <c r="K59" s="484">
        <v>9.1772151898734187</v>
      </c>
      <c r="L59" s="482">
        <v>14305</v>
      </c>
      <c r="M59" s="484">
        <v>100</v>
      </c>
      <c r="N59" s="482">
        <v>10131</v>
      </c>
      <c r="O59" s="484">
        <v>70.821391121985329</v>
      </c>
      <c r="P59" s="482">
        <v>4174</v>
      </c>
      <c r="Q59" s="484">
        <v>29.178608878014678</v>
      </c>
      <c r="R59" s="482">
        <v>1689</v>
      </c>
      <c r="S59" s="484">
        <v>11.807060468367704</v>
      </c>
    </row>
    <row r="60" spans="1:19">
      <c r="A60" s="1166"/>
      <c r="B60" s="1165"/>
      <c r="C60" s="199" t="s">
        <v>753</v>
      </c>
      <c r="D60" s="486">
        <v>1161</v>
      </c>
      <c r="E60" s="484">
        <v>100</v>
      </c>
      <c r="F60" s="486">
        <v>737</v>
      </c>
      <c r="G60" s="484">
        <v>63.479758828596033</v>
      </c>
      <c r="H60" s="486">
        <v>424</v>
      </c>
      <c r="I60" s="484">
        <v>36.52024117140396</v>
      </c>
      <c r="J60" s="486">
        <v>275</v>
      </c>
      <c r="K60" s="484">
        <v>23.686477174849269</v>
      </c>
      <c r="L60" s="482">
        <v>54169</v>
      </c>
      <c r="M60" s="484">
        <v>100</v>
      </c>
      <c r="N60" s="482">
        <v>34329</v>
      </c>
      <c r="O60" s="484">
        <v>63.373885432627517</v>
      </c>
      <c r="P60" s="482">
        <v>19840</v>
      </c>
      <c r="Q60" s="484">
        <v>36.626114567372483</v>
      </c>
      <c r="R60" s="482">
        <v>11862</v>
      </c>
      <c r="S60" s="484">
        <v>21.898133618859493</v>
      </c>
    </row>
    <row r="61" spans="1:19" ht="12.75" customHeight="1">
      <c r="A61" s="1166" t="s">
        <v>596</v>
      </c>
      <c r="B61" s="1164" t="s">
        <v>768</v>
      </c>
      <c r="C61" s="478" t="s">
        <v>769</v>
      </c>
      <c r="D61" s="485">
        <v>349</v>
      </c>
      <c r="E61" s="483">
        <v>42.405832320777641</v>
      </c>
      <c r="F61" s="485">
        <v>193</v>
      </c>
      <c r="G61" s="483">
        <v>55.300859598853869</v>
      </c>
      <c r="H61" s="485">
        <v>156</v>
      </c>
      <c r="I61" s="483">
        <v>44.699140401146131</v>
      </c>
      <c r="J61" s="485">
        <v>178</v>
      </c>
      <c r="K61" s="483">
        <v>51.002865329512893</v>
      </c>
      <c r="L61" s="481">
        <v>21795</v>
      </c>
      <c r="M61" s="483">
        <v>55.317258883248734</v>
      </c>
      <c r="N61" s="481">
        <v>12794</v>
      </c>
      <c r="O61" s="483">
        <v>58.701537049782061</v>
      </c>
      <c r="P61" s="481">
        <v>9001</v>
      </c>
      <c r="Q61" s="483">
        <v>41.298462950217939</v>
      </c>
      <c r="R61" s="481">
        <v>6638</v>
      </c>
      <c r="S61" s="483">
        <v>30.456526726313378</v>
      </c>
    </row>
    <row r="62" spans="1:19">
      <c r="A62" s="1166"/>
      <c r="B62" s="1164"/>
      <c r="C62" s="478" t="s">
        <v>770</v>
      </c>
      <c r="D62" s="487">
        <v>0</v>
      </c>
      <c r="E62" s="483">
        <v>0</v>
      </c>
      <c r="F62" s="487">
        <v>0</v>
      </c>
      <c r="G62" s="483">
        <v>0</v>
      </c>
      <c r="H62" s="487">
        <v>0</v>
      </c>
      <c r="I62" s="483">
        <v>0</v>
      </c>
      <c r="J62" s="487">
        <v>0</v>
      </c>
      <c r="K62" s="483">
        <v>0</v>
      </c>
      <c r="L62" s="481">
        <v>417</v>
      </c>
      <c r="M62" s="483">
        <v>2.870516968403662</v>
      </c>
      <c r="N62" s="481">
        <v>237</v>
      </c>
      <c r="O62" s="483">
        <v>56.834532374100718</v>
      </c>
      <c r="P62" s="481">
        <v>180</v>
      </c>
      <c r="Q62" s="483">
        <v>43.165467625899282</v>
      </c>
      <c r="R62" s="481">
        <v>24</v>
      </c>
      <c r="S62" s="483">
        <v>5.755395683453238</v>
      </c>
    </row>
    <row r="63" spans="1:19">
      <c r="A63" s="1166"/>
      <c r="B63" s="1164"/>
      <c r="C63" s="478" t="s">
        <v>753</v>
      </c>
      <c r="D63" s="485">
        <v>349</v>
      </c>
      <c r="E63" s="483">
        <v>30.190311418685123</v>
      </c>
      <c r="F63" s="485">
        <v>193</v>
      </c>
      <c r="G63" s="483">
        <v>55.300859598853869</v>
      </c>
      <c r="H63" s="485">
        <v>156</v>
      </c>
      <c r="I63" s="483">
        <v>44.699140401146131</v>
      </c>
      <c r="J63" s="485">
        <v>178</v>
      </c>
      <c r="K63" s="483">
        <v>51.002865329512893</v>
      </c>
      <c r="L63" s="481">
        <v>22212</v>
      </c>
      <c r="M63" s="483">
        <v>41.189014779238605</v>
      </c>
      <c r="N63" s="481">
        <v>13031</v>
      </c>
      <c r="O63" s="483">
        <v>58.666486583828558</v>
      </c>
      <c r="P63" s="481">
        <v>9181</v>
      </c>
      <c r="Q63" s="483">
        <v>41.333513416171442</v>
      </c>
      <c r="R63" s="481">
        <v>6662</v>
      </c>
      <c r="S63" s="483">
        <v>29.992796686475781</v>
      </c>
    </row>
    <row r="64" spans="1:19" ht="12.75" customHeight="1">
      <c r="A64" s="1166"/>
      <c r="B64" s="1165" t="s">
        <v>771</v>
      </c>
      <c r="C64" s="199" t="s">
        <v>769</v>
      </c>
      <c r="D64" s="486">
        <v>117</v>
      </c>
      <c r="E64" s="484">
        <v>14.216281895504251</v>
      </c>
      <c r="F64" s="486">
        <v>68</v>
      </c>
      <c r="G64" s="484">
        <v>58.119658119658126</v>
      </c>
      <c r="H64" s="486">
        <v>49</v>
      </c>
      <c r="I64" s="484">
        <v>41.880341880341881</v>
      </c>
      <c r="J64" s="486">
        <v>19</v>
      </c>
      <c r="K64" s="484">
        <v>16.239316239316238</v>
      </c>
      <c r="L64" s="482">
        <v>6747</v>
      </c>
      <c r="M64" s="484">
        <v>17.124365482233504</v>
      </c>
      <c r="N64" s="482">
        <v>4032</v>
      </c>
      <c r="O64" s="484">
        <v>59.759893285904845</v>
      </c>
      <c r="P64" s="482">
        <v>2715</v>
      </c>
      <c r="Q64" s="484">
        <v>40.240106714095155</v>
      </c>
      <c r="R64" s="482">
        <v>1437</v>
      </c>
      <c r="S64" s="484">
        <v>21.298354824366385</v>
      </c>
    </row>
    <row r="65" spans="1:19">
      <c r="A65" s="1166"/>
      <c r="B65" s="1165"/>
      <c r="C65" s="199" t="s">
        <v>770</v>
      </c>
      <c r="D65" s="486">
        <v>141</v>
      </c>
      <c r="E65" s="484">
        <v>42.342342342342342</v>
      </c>
      <c r="F65" s="486">
        <v>87</v>
      </c>
      <c r="G65" s="484">
        <v>61.702127659574465</v>
      </c>
      <c r="H65" s="486">
        <v>54</v>
      </c>
      <c r="I65" s="484">
        <v>38.297872340425535</v>
      </c>
      <c r="J65" s="486">
        <v>11</v>
      </c>
      <c r="K65" s="484">
        <v>7.8014184397163122</v>
      </c>
      <c r="L65" s="482">
        <v>2218</v>
      </c>
      <c r="M65" s="484">
        <v>15.268121429063125</v>
      </c>
      <c r="N65" s="482">
        <v>1391</v>
      </c>
      <c r="O65" s="484">
        <v>62.714156898106395</v>
      </c>
      <c r="P65" s="482">
        <v>827</v>
      </c>
      <c r="Q65" s="484">
        <v>37.285843101893597</v>
      </c>
      <c r="R65" s="482">
        <v>266</v>
      </c>
      <c r="S65" s="484">
        <v>11.99278629395852</v>
      </c>
    </row>
    <row r="66" spans="1:19">
      <c r="A66" s="1166"/>
      <c r="B66" s="1165"/>
      <c r="C66" s="199" t="s">
        <v>753</v>
      </c>
      <c r="D66" s="486">
        <v>258</v>
      </c>
      <c r="E66" s="484">
        <v>22.318339100346023</v>
      </c>
      <c r="F66" s="486">
        <v>155</v>
      </c>
      <c r="G66" s="484">
        <v>60.077519379844958</v>
      </c>
      <c r="H66" s="486">
        <v>103</v>
      </c>
      <c r="I66" s="484">
        <v>39.922480620155035</v>
      </c>
      <c r="J66" s="486">
        <v>30</v>
      </c>
      <c r="K66" s="484">
        <v>11.627906976744185</v>
      </c>
      <c r="L66" s="482">
        <v>8965</v>
      </c>
      <c r="M66" s="484">
        <v>16.624325477033768</v>
      </c>
      <c r="N66" s="482">
        <v>5423</v>
      </c>
      <c r="O66" s="484">
        <v>60.490797546012267</v>
      </c>
      <c r="P66" s="482">
        <v>3542</v>
      </c>
      <c r="Q66" s="484">
        <v>39.509202453987733</v>
      </c>
      <c r="R66" s="482">
        <v>1703</v>
      </c>
      <c r="S66" s="484">
        <v>18.996095928611268</v>
      </c>
    </row>
    <row r="67" spans="1:19" ht="12.75" customHeight="1">
      <c r="A67" s="1166"/>
      <c r="B67" s="1164" t="s">
        <v>772</v>
      </c>
      <c r="C67" s="478" t="s">
        <v>769</v>
      </c>
      <c r="D67" s="485">
        <v>150</v>
      </c>
      <c r="E67" s="483">
        <v>18.226002430133658</v>
      </c>
      <c r="F67" s="485">
        <v>111</v>
      </c>
      <c r="G67" s="483">
        <v>74</v>
      </c>
      <c r="H67" s="485">
        <v>39</v>
      </c>
      <c r="I67" s="483">
        <v>26</v>
      </c>
      <c r="J67" s="485">
        <v>27</v>
      </c>
      <c r="K67" s="483">
        <v>18</v>
      </c>
      <c r="L67" s="481">
        <v>4997</v>
      </c>
      <c r="M67" s="483">
        <v>12.68274111675127</v>
      </c>
      <c r="N67" s="481">
        <v>3556</v>
      </c>
      <c r="O67" s="483">
        <v>71.162697618571144</v>
      </c>
      <c r="P67" s="481">
        <v>1441</v>
      </c>
      <c r="Q67" s="483">
        <v>28.837302381428859</v>
      </c>
      <c r="R67" s="481">
        <v>517</v>
      </c>
      <c r="S67" s="483">
        <v>10.34620772463478</v>
      </c>
    </row>
    <row r="68" spans="1:19">
      <c r="A68" s="1166"/>
      <c r="B68" s="1164"/>
      <c r="C68" s="478" t="s">
        <v>770</v>
      </c>
      <c r="D68" s="487">
        <v>0</v>
      </c>
      <c r="E68" s="483">
        <v>0</v>
      </c>
      <c r="F68" s="487">
        <v>0</v>
      </c>
      <c r="G68" s="483">
        <v>0</v>
      </c>
      <c r="H68" s="487">
        <v>0</v>
      </c>
      <c r="I68" s="483">
        <v>0</v>
      </c>
      <c r="J68" s="487">
        <v>0</v>
      </c>
      <c r="K68" s="483">
        <v>0</v>
      </c>
      <c r="L68" s="481">
        <v>986</v>
      </c>
      <c r="M68" s="483">
        <v>6.787361464858539</v>
      </c>
      <c r="N68" s="481">
        <v>664</v>
      </c>
      <c r="O68" s="483">
        <v>67.342799188640981</v>
      </c>
      <c r="P68" s="481">
        <v>322</v>
      </c>
      <c r="Q68" s="483">
        <v>32.657200811359026</v>
      </c>
      <c r="R68" s="481">
        <v>65</v>
      </c>
      <c r="S68" s="483">
        <v>6.5922920892494936</v>
      </c>
    </row>
    <row r="69" spans="1:19">
      <c r="A69" s="1166"/>
      <c r="B69" s="1164"/>
      <c r="C69" s="478" t="s">
        <v>753</v>
      </c>
      <c r="D69" s="485">
        <v>150</v>
      </c>
      <c r="E69" s="483">
        <v>12.975778546712801</v>
      </c>
      <c r="F69" s="485">
        <v>111</v>
      </c>
      <c r="G69" s="483">
        <v>74</v>
      </c>
      <c r="H69" s="485">
        <v>39</v>
      </c>
      <c r="I69" s="483">
        <v>26</v>
      </c>
      <c r="J69" s="485">
        <v>27</v>
      </c>
      <c r="K69" s="483">
        <v>18</v>
      </c>
      <c r="L69" s="481">
        <v>5983</v>
      </c>
      <c r="M69" s="483">
        <v>11.094627922932855</v>
      </c>
      <c r="N69" s="481">
        <v>4220</v>
      </c>
      <c r="O69" s="483">
        <v>70.533177335784728</v>
      </c>
      <c r="P69" s="481">
        <v>1763</v>
      </c>
      <c r="Q69" s="483">
        <v>29.466822664215275</v>
      </c>
      <c r="R69" s="481">
        <v>582</v>
      </c>
      <c r="S69" s="483">
        <v>9.7275614240347661</v>
      </c>
    </row>
    <row r="70" spans="1:19" ht="12.75" customHeight="1">
      <c r="A70" s="1166"/>
      <c r="B70" s="1165" t="s">
        <v>773</v>
      </c>
      <c r="C70" s="199" t="s">
        <v>769</v>
      </c>
      <c r="D70" s="486">
        <v>129</v>
      </c>
      <c r="E70" s="484">
        <v>15.674362089914945</v>
      </c>
      <c r="F70" s="486">
        <v>100</v>
      </c>
      <c r="G70" s="484">
        <v>77.51937984496125</v>
      </c>
      <c r="H70" s="486">
        <v>29</v>
      </c>
      <c r="I70" s="484">
        <v>22.480620155038761</v>
      </c>
      <c r="J70" s="486">
        <v>27</v>
      </c>
      <c r="K70" s="484">
        <v>20.930232558139537</v>
      </c>
      <c r="L70" s="482">
        <v>574</v>
      </c>
      <c r="M70" s="484">
        <v>1.4568527918781726</v>
      </c>
      <c r="N70" s="482">
        <v>477</v>
      </c>
      <c r="O70" s="484">
        <v>83.101045296167243</v>
      </c>
      <c r="P70" s="482">
        <v>97</v>
      </c>
      <c r="Q70" s="484">
        <v>16.898954703832754</v>
      </c>
      <c r="R70" s="482">
        <v>93</v>
      </c>
      <c r="S70" s="484">
        <v>16.202090592334496</v>
      </c>
    </row>
    <row r="71" spans="1:19">
      <c r="A71" s="1166"/>
      <c r="B71" s="1165"/>
      <c r="C71" s="199" t="s">
        <v>770</v>
      </c>
      <c r="D71" s="486">
        <v>192</v>
      </c>
      <c r="E71" s="484">
        <v>57.657657657657658</v>
      </c>
      <c r="F71" s="486">
        <v>136</v>
      </c>
      <c r="G71" s="484">
        <v>70.833333333333343</v>
      </c>
      <c r="H71" s="486">
        <v>56</v>
      </c>
      <c r="I71" s="484">
        <v>29.166666666666668</v>
      </c>
      <c r="J71" s="486">
        <v>19</v>
      </c>
      <c r="K71" s="484">
        <v>9.8958333333333321</v>
      </c>
      <c r="L71" s="482">
        <v>6100</v>
      </c>
      <c r="M71" s="484">
        <v>41.990775796792178</v>
      </c>
      <c r="N71" s="482">
        <v>5135</v>
      </c>
      <c r="O71" s="484">
        <v>84.180327868852459</v>
      </c>
      <c r="P71" s="482">
        <v>965</v>
      </c>
      <c r="Q71" s="484">
        <v>15.819672131147541</v>
      </c>
      <c r="R71" s="482">
        <v>882</v>
      </c>
      <c r="S71" s="484">
        <v>14.459016393442623</v>
      </c>
    </row>
    <row r="72" spans="1:19">
      <c r="A72" s="1166"/>
      <c r="B72" s="1165"/>
      <c r="C72" s="199" t="s">
        <v>753</v>
      </c>
      <c r="D72" s="486">
        <v>321</v>
      </c>
      <c r="E72" s="484">
        <v>27.768166089965398</v>
      </c>
      <c r="F72" s="486">
        <v>236</v>
      </c>
      <c r="G72" s="484">
        <v>73.520249221183803</v>
      </c>
      <c r="H72" s="486">
        <v>85</v>
      </c>
      <c r="I72" s="484">
        <v>26.479750778816197</v>
      </c>
      <c r="J72" s="486">
        <v>46</v>
      </c>
      <c r="K72" s="484">
        <v>14.330218068535824</v>
      </c>
      <c r="L72" s="482">
        <v>6674</v>
      </c>
      <c r="M72" s="484">
        <v>12.375989763940142</v>
      </c>
      <c r="N72" s="482">
        <v>5612</v>
      </c>
      <c r="O72" s="484">
        <v>84.08750374587953</v>
      </c>
      <c r="P72" s="482">
        <v>1062</v>
      </c>
      <c r="Q72" s="484">
        <v>15.912496254120468</v>
      </c>
      <c r="R72" s="482">
        <v>975</v>
      </c>
      <c r="S72" s="484">
        <v>14.608930176805515</v>
      </c>
    </row>
    <row r="73" spans="1:19">
      <c r="A73" s="1166"/>
      <c r="B73" s="1164" t="s">
        <v>774</v>
      </c>
      <c r="C73" s="478" t="s">
        <v>769</v>
      </c>
      <c r="D73" s="485">
        <v>78</v>
      </c>
      <c r="E73" s="483">
        <v>9.4775212636695016</v>
      </c>
      <c r="F73" s="485">
        <v>38</v>
      </c>
      <c r="G73" s="483">
        <v>48.717948717948715</v>
      </c>
      <c r="H73" s="485">
        <v>40</v>
      </c>
      <c r="I73" s="483">
        <v>51.282051282051277</v>
      </c>
      <c r="J73" s="485">
        <v>10</v>
      </c>
      <c r="K73" s="483">
        <v>12.820512820512819</v>
      </c>
      <c r="L73" s="481">
        <v>1218</v>
      </c>
      <c r="M73" s="483">
        <v>3.0913705583756346</v>
      </c>
      <c r="N73" s="481">
        <v>634</v>
      </c>
      <c r="O73" s="483">
        <v>52.052545155993435</v>
      </c>
      <c r="P73" s="481">
        <v>584</v>
      </c>
      <c r="Q73" s="483">
        <v>47.947454844006572</v>
      </c>
      <c r="R73" s="481">
        <v>214</v>
      </c>
      <c r="S73" s="483">
        <v>17.569786535303777</v>
      </c>
    </row>
    <row r="74" spans="1:19">
      <c r="A74" s="1166"/>
      <c r="B74" s="1164"/>
      <c r="C74" s="478" t="s">
        <v>770</v>
      </c>
      <c r="D74" s="487">
        <v>0</v>
      </c>
      <c r="E74" s="483">
        <v>0</v>
      </c>
      <c r="F74" s="487">
        <v>0</v>
      </c>
      <c r="G74" s="483">
        <v>0</v>
      </c>
      <c r="H74" s="487">
        <v>0</v>
      </c>
      <c r="I74" s="483">
        <v>0</v>
      </c>
      <c r="J74" s="487">
        <v>0</v>
      </c>
      <c r="K74" s="483">
        <v>0</v>
      </c>
      <c r="L74" s="481">
        <v>992</v>
      </c>
      <c r="M74" s="483">
        <v>6.8286638672816133</v>
      </c>
      <c r="N74" s="481">
        <v>582</v>
      </c>
      <c r="O74" s="483">
        <v>58.669354838709673</v>
      </c>
      <c r="P74" s="481">
        <v>410</v>
      </c>
      <c r="Q74" s="483">
        <v>41.330645161290327</v>
      </c>
      <c r="R74" s="481">
        <v>103</v>
      </c>
      <c r="S74" s="483">
        <v>10.383064516129032</v>
      </c>
    </row>
    <row r="75" spans="1:19">
      <c r="A75" s="1166"/>
      <c r="B75" s="1164"/>
      <c r="C75" s="478" t="s">
        <v>753</v>
      </c>
      <c r="D75" s="485">
        <v>78</v>
      </c>
      <c r="E75" s="483">
        <v>6.7474048442906582</v>
      </c>
      <c r="F75" s="485">
        <v>38</v>
      </c>
      <c r="G75" s="483">
        <v>48.717948717948715</v>
      </c>
      <c r="H75" s="485">
        <v>40</v>
      </c>
      <c r="I75" s="483">
        <v>51.282051282051277</v>
      </c>
      <c r="J75" s="485">
        <v>10</v>
      </c>
      <c r="K75" s="483">
        <v>12.820512820512819</v>
      </c>
      <c r="L75" s="481">
        <v>2210</v>
      </c>
      <c r="M75" s="483">
        <v>4.0981326608192559</v>
      </c>
      <c r="N75" s="481">
        <v>1216</v>
      </c>
      <c r="O75" s="483">
        <v>55.022624434389144</v>
      </c>
      <c r="P75" s="481">
        <v>994</v>
      </c>
      <c r="Q75" s="483">
        <v>44.977375565610863</v>
      </c>
      <c r="R75" s="481">
        <v>317</v>
      </c>
      <c r="S75" s="483">
        <v>14.343891402714931</v>
      </c>
    </row>
    <row r="76" spans="1:19" ht="12.75" customHeight="1">
      <c r="A76" s="1166"/>
      <c r="B76" s="1165" t="s">
        <v>588</v>
      </c>
      <c r="C76" s="199" t="s">
        <v>769</v>
      </c>
      <c r="D76" s="486">
        <v>823</v>
      </c>
      <c r="E76" s="484">
        <v>100</v>
      </c>
      <c r="F76" s="486">
        <v>510</v>
      </c>
      <c r="G76" s="484">
        <v>61.968408262454432</v>
      </c>
      <c r="H76" s="486">
        <v>313</v>
      </c>
      <c r="I76" s="484">
        <v>38.031591737545568</v>
      </c>
      <c r="J76" s="486">
        <v>261</v>
      </c>
      <c r="K76" s="484">
        <v>31.713244228432565</v>
      </c>
      <c r="L76" s="482">
        <v>39400</v>
      </c>
      <c r="M76" s="484">
        <v>100</v>
      </c>
      <c r="N76" s="482">
        <v>23891</v>
      </c>
      <c r="O76" s="484">
        <v>60.637055837563445</v>
      </c>
      <c r="P76" s="482">
        <v>15509</v>
      </c>
      <c r="Q76" s="484">
        <v>39.362944162436548</v>
      </c>
      <c r="R76" s="482">
        <v>9650</v>
      </c>
      <c r="S76" s="484">
        <v>24.492385786802032</v>
      </c>
    </row>
    <row r="77" spans="1:19">
      <c r="A77" s="1166"/>
      <c r="B77" s="1165"/>
      <c r="C77" s="199" t="s">
        <v>770</v>
      </c>
      <c r="D77" s="486">
        <v>333</v>
      </c>
      <c r="E77" s="484">
        <v>100</v>
      </c>
      <c r="F77" s="486">
        <v>223</v>
      </c>
      <c r="G77" s="484">
        <v>66.966966966966964</v>
      </c>
      <c r="H77" s="486">
        <v>110</v>
      </c>
      <c r="I77" s="484">
        <v>33.033033033033036</v>
      </c>
      <c r="J77" s="486">
        <v>30</v>
      </c>
      <c r="K77" s="484">
        <v>9.0090090090090094</v>
      </c>
      <c r="L77" s="482">
        <v>14527</v>
      </c>
      <c r="M77" s="484">
        <v>100</v>
      </c>
      <c r="N77" s="482">
        <v>10372</v>
      </c>
      <c r="O77" s="484">
        <v>71.398086322021058</v>
      </c>
      <c r="P77" s="482">
        <v>4155</v>
      </c>
      <c r="Q77" s="484">
        <v>28.601913677978935</v>
      </c>
      <c r="R77" s="482">
        <v>1763</v>
      </c>
      <c r="S77" s="484">
        <v>12.136022578646658</v>
      </c>
    </row>
    <row r="78" spans="1:19">
      <c r="A78" s="1166"/>
      <c r="B78" s="1165"/>
      <c r="C78" s="199" t="s">
        <v>753</v>
      </c>
      <c r="D78" s="486">
        <v>1156</v>
      </c>
      <c r="E78" s="484">
        <v>100</v>
      </c>
      <c r="F78" s="486">
        <v>733</v>
      </c>
      <c r="G78" s="484">
        <v>63.408304498269899</v>
      </c>
      <c r="H78" s="486">
        <v>423</v>
      </c>
      <c r="I78" s="484">
        <v>36.591695501730101</v>
      </c>
      <c r="J78" s="486">
        <v>291</v>
      </c>
      <c r="K78" s="484">
        <v>25.173010380622841</v>
      </c>
      <c r="L78" s="482">
        <v>53927</v>
      </c>
      <c r="M78" s="484">
        <v>100</v>
      </c>
      <c r="N78" s="482">
        <v>34263</v>
      </c>
      <c r="O78" s="484">
        <v>63.535891112058898</v>
      </c>
      <c r="P78" s="482">
        <v>19664</v>
      </c>
      <c r="Q78" s="484">
        <v>36.464108887941102</v>
      </c>
      <c r="R78" s="482">
        <v>11413</v>
      </c>
      <c r="S78" s="484">
        <v>21.163795501325865</v>
      </c>
    </row>
    <row r="79" spans="1:19" ht="12.75" customHeight="1">
      <c r="A79" s="1166" t="s">
        <v>597</v>
      </c>
      <c r="B79" s="1164" t="s">
        <v>768</v>
      </c>
      <c r="C79" s="478" t="s">
        <v>769</v>
      </c>
      <c r="D79" s="485">
        <v>319</v>
      </c>
      <c r="E79" s="483">
        <v>39.23739237392374</v>
      </c>
      <c r="F79" s="485">
        <v>183</v>
      </c>
      <c r="G79" s="483">
        <v>57.36677115987461</v>
      </c>
      <c r="H79" s="485">
        <v>136</v>
      </c>
      <c r="I79" s="483">
        <v>42.63322884012539</v>
      </c>
      <c r="J79" s="485">
        <v>164</v>
      </c>
      <c r="K79" s="483">
        <v>51.410658307210035</v>
      </c>
      <c r="L79" s="481">
        <v>20993</v>
      </c>
      <c r="M79" s="483">
        <v>54.136365980710707</v>
      </c>
      <c r="N79" s="481">
        <v>12283</v>
      </c>
      <c r="O79" s="483">
        <v>58.509979516981844</v>
      </c>
      <c r="P79" s="481">
        <v>8710</v>
      </c>
      <c r="Q79" s="483">
        <v>41.490020483018149</v>
      </c>
      <c r="R79" s="481">
        <v>6094</v>
      </c>
      <c r="S79" s="483">
        <v>29.028723860334399</v>
      </c>
    </row>
    <row r="80" spans="1:19">
      <c r="A80" s="1166"/>
      <c r="B80" s="1164"/>
      <c r="C80" s="478" t="s">
        <v>770</v>
      </c>
      <c r="D80" s="487">
        <v>0</v>
      </c>
      <c r="E80" s="483">
        <v>0</v>
      </c>
      <c r="F80" s="487">
        <v>0</v>
      </c>
      <c r="G80" s="483">
        <v>0</v>
      </c>
      <c r="H80" s="487">
        <v>0</v>
      </c>
      <c r="I80" s="483">
        <v>0</v>
      </c>
      <c r="J80" s="487">
        <v>0</v>
      </c>
      <c r="K80" s="483">
        <v>0</v>
      </c>
      <c r="L80" s="481">
        <v>451</v>
      </c>
      <c r="M80" s="483">
        <v>3.0070676090145354</v>
      </c>
      <c r="N80" s="481">
        <v>252</v>
      </c>
      <c r="O80" s="483">
        <v>55.875831485587582</v>
      </c>
      <c r="P80" s="481">
        <v>199</v>
      </c>
      <c r="Q80" s="483">
        <v>44.124168514412418</v>
      </c>
      <c r="R80" s="481">
        <v>25</v>
      </c>
      <c r="S80" s="483">
        <v>5.5432372505543244</v>
      </c>
    </row>
    <row r="81" spans="1:19">
      <c r="A81" s="1166"/>
      <c r="B81" s="1164"/>
      <c r="C81" s="478" t="s">
        <v>753</v>
      </c>
      <c r="D81" s="485">
        <v>319</v>
      </c>
      <c r="E81" s="483">
        <v>28.180212014134277</v>
      </c>
      <c r="F81" s="485">
        <v>183</v>
      </c>
      <c r="G81" s="483">
        <v>57.36677115987461</v>
      </c>
      <c r="H81" s="485">
        <v>136</v>
      </c>
      <c r="I81" s="483">
        <v>42.63322884012539</v>
      </c>
      <c r="J81" s="485">
        <v>164</v>
      </c>
      <c r="K81" s="483">
        <v>51.410658307210035</v>
      </c>
      <c r="L81" s="481">
        <v>21444</v>
      </c>
      <c r="M81" s="483">
        <v>39.876524843796489</v>
      </c>
      <c r="N81" s="481">
        <v>12535</v>
      </c>
      <c r="O81" s="483">
        <v>58.454579369520609</v>
      </c>
      <c r="P81" s="481">
        <v>8909</v>
      </c>
      <c r="Q81" s="483">
        <v>41.545420630479391</v>
      </c>
      <c r="R81" s="481">
        <v>6119</v>
      </c>
      <c r="S81" s="483">
        <v>28.534788285767583</v>
      </c>
    </row>
    <row r="82" spans="1:19" ht="12.75" customHeight="1">
      <c r="A82" s="1166"/>
      <c r="B82" s="1165" t="s">
        <v>771</v>
      </c>
      <c r="C82" s="199" t="s">
        <v>769</v>
      </c>
      <c r="D82" s="486">
        <v>124</v>
      </c>
      <c r="E82" s="484">
        <v>15.252152521525215</v>
      </c>
      <c r="F82" s="486">
        <v>77</v>
      </c>
      <c r="G82" s="484">
        <v>62.096774193548384</v>
      </c>
      <c r="H82" s="486">
        <v>47</v>
      </c>
      <c r="I82" s="484">
        <v>37.903225806451616</v>
      </c>
      <c r="J82" s="486">
        <v>17</v>
      </c>
      <c r="K82" s="484">
        <v>13.709677419354838</v>
      </c>
      <c r="L82" s="482">
        <v>6781</v>
      </c>
      <c r="M82" s="484">
        <v>17.486719273815048</v>
      </c>
      <c r="N82" s="482">
        <v>4067</v>
      </c>
      <c r="O82" s="484">
        <v>59.976404660079631</v>
      </c>
      <c r="P82" s="482">
        <v>2714</v>
      </c>
      <c r="Q82" s="484">
        <v>40.023595339920362</v>
      </c>
      <c r="R82" s="482">
        <v>1415</v>
      </c>
      <c r="S82" s="484">
        <v>20.86712874207344</v>
      </c>
    </row>
    <row r="83" spans="1:19">
      <c r="A83" s="1166"/>
      <c r="B83" s="1165"/>
      <c r="C83" s="199" t="s">
        <v>770</v>
      </c>
      <c r="D83" s="486">
        <v>131</v>
      </c>
      <c r="E83" s="484">
        <v>41.065830721003131</v>
      </c>
      <c r="F83" s="486">
        <v>82</v>
      </c>
      <c r="G83" s="484">
        <v>62.595419847328252</v>
      </c>
      <c r="H83" s="486">
        <v>49</v>
      </c>
      <c r="I83" s="484">
        <v>37.404580152671755</v>
      </c>
      <c r="J83" s="486">
        <v>10</v>
      </c>
      <c r="K83" s="484">
        <v>7.6335877862595423</v>
      </c>
      <c r="L83" s="482">
        <v>2232</v>
      </c>
      <c r="M83" s="484">
        <v>14.88198426456861</v>
      </c>
      <c r="N83" s="482">
        <v>1397</v>
      </c>
      <c r="O83" s="484">
        <v>62.589605734767026</v>
      </c>
      <c r="P83" s="482">
        <v>835</v>
      </c>
      <c r="Q83" s="484">
        <v>37.410394265232974</v>
      </c>
      <c r="R83" s="482">
        <v>254</v>
      </c>
      <c r="S83" s="484">
        <v>11.379928315412187</v>
      </c>
    </row>
    <row r="84" spans="1:19">
      <c r="A84" s="1166"/>
      <c r="B84" s="1165"/>
      <c r="C84" s="199" t="s">
        <v>753</v>
      </c>
      <c r="D84" s="486">
        <v>255</v>
      </c>
      <c r="E84" s="484">
        <v>22.526501766784452</v>
      </c>
      <c r="F84" s="486">
        <v>159</v>
      </c>
      <c r="G84" s="484">
        <v>62.352941176470587</v>
      </c>
      <c r="H84" s="486">
        <v>96</v>
      </c>
      <c r="I84" s="484">
        <v>37.647058823529413</v>
      </c>
      <c r="J84" s="486">
        <v>27</v>
      </c>
      <c r="K84" s="484">
        <v>10.588235294117647</v>
      </c>
      <c r="L84" s="482">
        <v>9013</v>
      </c>
      <c r="M84" s="484">
        <v>16.76026480214222</v>
      </c>
      <c r="N84" s="482">
        <v>5464</v>
      </c>
      <c r="O84" s="484">
        <v>60.623543770109848</v>
      </c>
      <c r="P84" s="482">
        <v>3549</v>
      </c>
      <c r="Q84" s="484">
        <v>39.376456229890159</v>
      </c>
      <c r="R84" s="482">
        <v>1669</v>
      </c>
      <c r="S84" s="484">
        <v>18.51769666037945</v>
      </c>
    </row>
    <row r="85" spans="1:19" ht="12.75" customHeight="1">
      <c r="A85" s="1166"/>
      <c r="B85" s="1164" t="s">
        <v>772</v>
      </c>
      <c r="C85" s="478" t="s">
        <v>769</v>
      </c>
      <c r="D85" s="485">
        <v>157</v>
      </c>
      <c r="E85" s="483">
        <v>19.311193111931118</v>
      </c>
      <c r="F85" s="485">
        <v>112</v>
      </c>
      <c r="G85" s="483">
        <v>71.337579617834393</v>
      </c>
      <c r="H85" s="485">
        <v>45</v>
      </c>
      <c r="I85" s="483">
        <v>28.662420382165603</v>
      </c>
      <c r="J85" s="485">
        <v>29</v>
      </c>
      <c r="K85" s="483">
        <v>18.471337579617835</v>
      </c>
      <c r="L85" s="481">
        <v>5072</v>
      </c>
      <c r="M85" s="483">
        <v>13.079581205838361</v>
      </c>
      <c r="N85" s="481">
        <v>3527</v>
      </c>
      <c r="O85" s="483">
        <v>69.538643533123022</v>
      </c>
      <c r="P85" s="481">
        <v>1545</v>
      </c>
      <c r="Q85" s="483">
        <v>30.461356466876971</v>
      </c>
      <c r="R85" s="481">
        <v>551</v>
      </c>
      <c r="S85" s="483">
        <v>10.863564668769717</v>
      </c>
    </row>
    <row r="86" spans="1:19">
      <c r="A86" s="1166"/>
      <c r="B86" s="1164"/>
      <c r="C86" s="478" t="s">
        <v>770</v>
      </c>
      <c r="D86" s="487">
        <v>0</v>
      </c>
      <c r="E86" s="483">
        <v>0</v>
      </c>
      <c r="F86" s="487">
        <v>0</v>
      </c>
      <c r="G86" s="483">
        <v>0</v>
      </c>
      <c r="H86" s="487">
        <v>0</v>
      </c>
      <c r="I86" s="483">
        <v>0</v>
      </c>
      <c r="J86" s="487">
        <v>0</v>
      </c>
      <c r="K86" s="483">
        <v>0</v>
      </c>
      <c r="L86" s="481">
        <v>1034</v>
      </c>
      <c r="M86" s="483">
        <v>6.8942525670089347</v>
      </c>
      <c r="N86" s="481">
        <v>679</v>
      </c>
      <c r="O86" s="483">
        <v>65.667311411992273</v>
      </c>
      <c r="P86" s="481">
        <v>355</v>
      </c>
      <c r="Q86" s="483">
        <v>34.332688588007734</v>
      </c>
      <c r="R86" s="481">
        <v>67</v>
      </c>
      <c r="S86" s="483">
        <v>6.4796905222437138</v>
      </c>
    </row>
    <row r="87" spans="1:19">
      <c r="A87" s="1166"/>
      <c r="B87" s="1164"/>
      <c r="C87" s="478" t="s">
        <v>753</v>
      </c>
      <c r="D87" s="485">
        <v>157</v>
      </c>
      <c r="E87" s="483">
        <v>13.869257950530034</v>
      </c>
      <c r="F87" s="485">
        <v>112</v>
      </c>
      <c r="G87" s="483">
        <v>71.337579617834393</v>
      </c>
      <c r="H87" s="485">
        <v>45</v>
      </c>
      <c r="I87" s="483">
        <v>28.662420382165603</v>
      </c>
      <c r="J87" s="485">
        <v>29</v>
      </c>
      <c r="K87" s="483">
        <v>18.471337579617835</v>
      </c>
      <c r="L87" s="481">
        <v>6106</v>
      </c>
      <c r="M87" s="483">
        <v>11.354507587027671</v>
      </c>
      <c r="N87" s="481">
        <v>4206</v>
      </c>
      <c r="O87" s="483">
        <v>68.883065836881755</v>
      </c>
      <c r="P87" s="481">
        <v>1900</v>
      </c>
      <c r="Q87" s="483">
        <v>31.116934163118241</v>
      </c>
      <c r="R87" s="481">
        <v>618</v>
      </c>
      <c r="S87" s="483">
        <v>10.12119226989846</v>
      </c>
    </row>
    <row r="88" spans="1:19" ht="12.75" customHeight="1">
      <c r="A88" s="1166"/>
      <c r="B88" s="1165" t="s">
        <v>773</v>
      </c>
      <c r="C88" s="199" t="s">
        <v>769</v>
      </c>
      <c r="D88" s="486">
        <v>127</v>
      </c>
      <c r="E88" s="484">
        <v>15.621156211562115</v>
      </c>
      <c r="F88" s="486">
        <v>96</v>
      </c>
      <c r="G88" s="484">
        <v>75.590551181102356</v>
      </c>
      <c r="H88" s="486">
        <v>31</v>
      </c>
      <c r="I88" s="484">
        <v>24.409448818897637</v>
      </c>
      <c r="J88" s="486">
        <v>26</v>
      </c>
      <c r="K88" s="484">
        <v>20.472440944881889</v>
      </c>
      <c r="L88" s="482">
        <v>596</v>
      </c>
      <c r="M88" s="484">
        <v>1.5369539429573471</v>
      </c>
      <c r="N88" s="482">
        <v>493</v>
      </c>
      <c r="O88" s="484">
        <v>82.718120805369139</v>
      </c>
      <c r="P88" s="482">
        <v>103</v>
      </c>
      <c r="Q88" s="484">
        <v>17.281879194630871</v>
      </c>
      <c r="R88" s="482">
        <v>82</v>
      </c>
      <c r="S88" s="484">
        <v>13.758389261744966</v>
      </c>
    </row>
    <row r="89" spans="1:19">
      <c r="A89" s="1166"/>
      <c r="B89" s="1165"/>
      <c r="C89" s="199" t="s">
        <v>770</v>
      </c>
      <c r="D89" s="486">
        <v>188</v>
      </c>
      <c r="E89" s="484">
        <v>58.934169278996862</v>
      </c>
      <c r="F89" s="486">
        <v>131</v>
      </c>
      <c r="G89" s="484">
        <v>69.680851063829792</v>
      </c>
      <c r="H89" s="486">
        <v>57</v>
      </c>
      <c r="I89" s="484">
        <v>30.319148936170215</v>
      </c>
      <c r="J89" s="486">
        <v>24</v>
      </c>
      <c r="K89" s="484">
        <v>12.76595744680851</v>
      </c>
      <c r="L89" s="482">
        <v>6357</v>
      </c>
      <c r="M89" s="484">
        <v>42.385651420189355</v>
      </c>
      <c r="N89" s="482">
        <v>5318</v>
      </c>
      <c r="O89" s="484">
        <v>83.655812490168316</v>
      </c>
      <c r="P89" s="482">
        <v>1039</v>
      </c>
      <c r="Q89" s="484">
        <v>16.344187509831681</v>
      </c>
      <c r="R89" s="482">
        <v>951</v>
      </c>
      <c r="S89" s="484">
        <v>14.959886739027844</v>
      </c>
    </row>
    <row r="90" spans="1:19">
      <c r="A90" s="1166"/>
      <c r="B90" s="1165"/>
      <c r="C90" s="199" t="s">
        <v>753</v>
      </c>
      <c r="D90" s="486">
        <v>315</v>
      </c>
      <c r="E90" s="484">
        <v>27.82685512367491</v>
      </c>
      <c r="F90" s="486">
        <v>227</v>
      </c>
      <c r="G90" s="484">
        <v>72.063492063492063</v>
      </c>
      <c r="H90" s="486">
        <v>88</v>
      </c>
      <c r="I90" s="484">
        <v>27.936507936507937</v>
      </c>
      <c r="J90" s="486">
        <v>50</v>
      </c>
      <c r="K90" s="484">
        <v>15.873015873015872</v>
      </c>
      <c r="L90" s="482">
        <v>6953</v>
      </c>
      <c r="M90" s="484">
        <v>12.929559654864622</v>
      </c>
      <c r="N90" s="482">
        <v>5811</v>
      </c>
      <c r="O90" s="484">
        <v>83.575435064001141</v>
      </c>
      <c r="P90" s="482">
        <v>1142</v>
      </c>
      <c r="Q90" s="484">
        <v>16.424564935998852</v>
      </c>
      <c r="R90" s="482">
        <v>1033</v>
      </c>
      <c r="S90" s="484">
        <v>14.856896303753775</v>
      </c>
    </row>
    <row r="91" spans="1:19">
      <c r="A91" s="1166"/>
      <c r="B91" s="1164" t="s">
        <v>774</v>
      </c>
      <c r="C91" s="478" t="s">
        <v>769</v>
      </c>
      <c r="D91" s="485">
        <v>86</v>
      </c>
      <c r="E91" s="483">
        <v>10.578105781057809</v>
      </c>
      <c r="F91" s="485">
        <v>53</v>
      </c>
      <c r="G91" s="483">
        <v>61.627906976744185</v>
      </c>
      <c r="H91" s="485">
        <v>33</v>
      </c>
      <c r="I91" s="483">
        <v>38.372093023255815</v>
      </c>
      <c r="J91" s="485">
        <v>2</v>
      </c>
      <c r="K91" s="483">
        <v>2.3255813953488373</v>
      </c>
      <c r="L91" s="481">
        <v>1232</v>
      </c>
      <c r="M91" s="483">
        <v>3.1770591572541131</v>
      </c>
      <c r="N91" s="481">
        <v>687</v>
      </c>
      <c r="O91" s="483">
        <v>55.762987012987011</v>
      </c>
      <c r="P91" s="481">
        <v>545</v>
      </c>
      <c r="Q91" s="483">
        <v>44.237012987012989</v>
      </c>
      <c r="R91" s="481">
        <v>164</v>
      </c>
      <c r="S91" s="483">
        <v>13.311688311688311</v>
      </c>
    </row>
    <row r="92" spans="1:19">
      <c r="A92" s="1166"/>
      <c r="B92" s="1164"/>
      <c r="C92" s="478" t="s">
        <v>770</v>
      </c>
      <c r="D92" s="487">
        <v>0</v>
      </c>
      <c r="E92" s="483">
        <v>0</v>
      </c>
      <c r="F92" s="487">
        <v>0</v>
      </c>
      <c r="G92" s="483">
        <v>0</v>
      </c>
      <c r="H92" s="487">
        <v>0</v>
      </c>
      <c r="I92" s="483">
        <v>0</v>
      </c>
      <c r="J92" s="487">
        <v>0</v>
      </c>
      <c r="K92" s="483">
        <v>0</v>
      </c>
      <c r="L92" s="481">
        <v>1056</v>
      </c>
      <c r="M92" s="483">
        <v>7.0409387918389115</v>
      </c>
      <c r="N92" s="481">
        <v>598</v>
      </c>
      <c r="O92" s="483">
        <v>56.628787878787875</v>
      </c>
      <c r="P92" s="481">
        <v>458</v>
      </c>
      <c r="Q92" s="483">
        <v>43.371212121212125</v>
      </c>
      <c r="R92" s="481">
        <v>109</v>
      </c>
      <c r="S92" s="483">
        <v>10.321969696969697</v>
      </c>
    </row>
    <row r="93" spans="1:19">
      <c r="A93" s="1166"/>
      <c r="B93" s="1164"/>
      <c r="C93" s="478" t="s">
        <v>753</v>
      </c>
      <c r="D93" s="485">
        <v>86</v>
      </c>
      <c r="E93" s="483">
        <v>7.5971731448763249</v>
      </c>
      <c r="F93" s="485">
        <v>53</v>
      </c>
      <c r="G93" s="483">
        <v>61.627906976744185</v>
      </c>
      <c r="H93" s="485">
        <v>33</v>
      </c>
      <c r="I93" s="483">
        <v>38.372093023255815</v>
      </c>
      <c r="J93" s="485">
        <v>2</v>
      </c>
      <c r="K93" s="483">
        <v>2.3255813953488373</v>
      </c>
      <c r="L93" s="481">
        <v>2288</v>
      </c>
      <c r="M93" s="483">
        <v>4.2546861053257956</v>
      </c>
      <c r="N93" s="481">
        <v>1285</v>
      </c>
      <c r="O93" s="483">
        <v>56.162587412587413</v>
      </c>
      <c r="P93" s="481">
        <v>1003</v>
      </c>
      <c r="Q93" s="483">
        <v>43.837412587412587</v>
      </c>
      <c r="R93" s="481">
        <v>273</v>
      </c>
      <c r="S93" s="483">
        <v>11.931818181818182</v>
      </c>
    </row>
    <row r="94" spans="1:19" ht="12.75" customHeight="1">
      <c r="A94" s="1166"/>
      <c r="B94" s="1165" t="s">
        <v>588</v>
      </c>
      <c r="C94" s="199" t="s">
        <v>769</v>
      </c>
      <c r="D94" s="486">
        <v>813</v>
      </c>
      <c r="E94" s="484">
        <v>100</v>
      </c>
      <c r="F94" s="486">
        <v>521</v>
      </c>
      <c r="G94" s="484">
        <v>64.083640836408364</v>
      </c>
      <c r="H94" s="486">
        <v>292</v>
      </c>
      <c r="I94" s="484">
        <v>35.916359163591636</v>
      </c>
      <c r="J94" s="486">
        <v>238</v>
      </c>
      <c r="K94" s="484">
        <v>29.274292742927425</v>
      </c>
      <c r="L94" s="482">
        <v>38778</v>
      </c>
      <c r="M94" s="484">
        <v>100</v>
      </c>
      <c r="N94" s="482">
        <v>23474</v>
      </c>
      <c r="O94" s="484">
        <v>60.534323585538196</v>
      </c>
      <c r="P94" s="482">
        <v>15304</v>
      </c>
      <c r="Q94" s="484">
        <v>39.465676414461811</v>
      </c>
      <c r="R94" s="482">
        <v>9058</v>
      </c>
      <c r="S94" s="484">
        <v>23.358605394811491</v>
      </c>
    </row>
    <row r="95" spans="1:19">
      <c r="A95" s="1166"/>
      <c r="B95" s="1165"/>
      <c r="C95" s="199" t="s">
        <v>770</v>
      </c>
      <c r="D95" s="486">
        <v>319</v>
      </c>
      <c r="E95" s="484">
        <v>100</v>
      </c>
      <c r="F95" s="486">
        <v>213</v>
      </c>
      <c r="G95" s="484">
        <v>66.771159874608159</v>
      </c>
      <c r="H95" s="486">
        <v>106</v>
      </c>
      <c r="I95" s="484">
        <v>33.228840125391848</v>
      </c>
      <c r="J95" s="486">
        <v>34</v>
      </c>
      <c r="K95" s="484">
        <v>10.658307210031348</v>
      </c>
      <c r="L95" s="482">
        <v>14998</v>
      </c>
      <c r="M95" s="484">
        <v>100</v>
      </c>
      <c r="N95" s="482">
        <v>10634</v>
      </c>
      <c r="O95" s="484">
        <v>70.902787038271782</v>
      </c>
      <c r="P95" s="482">
        <v>4364</v>
      </c>
      <c r="Q95" s="484">
        <v>29.097212961728232</v>
      </c>
      <c r="R95" s="482">
        <v>1844</v>
      </c>
      <c r="S95" s="484">
        <v>12.294972663021737</v>
      </c>
    </row>
    <row r="96" spans="1:19">
      <c r="A96" s="1166"/>
      <c r="B96" s="1165"/>
      <c r="C96" s="199" t="s">
        <v>753</v>
      </c>
      <c r="D96" s="486">
        <v>1132</v>
      </c>
      <c r="E96" s="484">
        <v>100</v>
      </c>
      <c r="F96" s="486">
        <v>734</v>
      </c>
      <c r="G96" s="484">
        <v>64.840989399293292</v>
      </c>
      <c r="H96" s="486">
        <v>398</v>
      </c>
      <c r="I96" s="484">
        <v>35.159010600706715</v>
      </c>
      <c r="J96" s="486">
        <v>272</v>
      </c>
      <c r="K96" s="484">
        <v>24.028268551236749</v>
      </c>
      <c r="L96" s="482">
        <v>53776</v>
      </c>
      <c r="M96" s="484">
        <v>100</v>
      </c>
      <c r="N96" s="482">
        <v>34108</v>
      </c>
      <c r="O96" s="484">
        <v>63.426063671526336</v>
      </c>
      <c r="P96" s="482">
        <v>19668</v>
      </c>
      <c r="Q96" s="484">
        <v>36.573936328473664</v>
      </c>
      <c r="R96" s="482">
        <v>10902</v>
      </c>
      <c r="S96" s="484">
        <v>20.272984230883665</v>
      </c>
    </row>
    <row r="97" spans="1:19" ht="12.75" customHeight="1">
      <c r="A97" s="1166" t="s">
        <v>598</v>
      </c>
      <c r="B97" s="1164" t="s">
        <v>768</v>
      </c>
      <c r="C97" s="478" t="s">
        <v>769</v>
      </c>
      <c r="D97" s="485">
        <v>324</v>
      </c>
      <c r="E97" s="483">
        <f>D97*100/D112</f>
        <v>38.802395209580837</v>
      </c>
      <c r="F97" s="485">
        <v>172</v>
      </c>
      <c r="G97" s="483">
        <f>F97*100/D97</f>
        <v>53.086419753086417</v>
      </c>
      <c r="H97" s="485">
        <v>152</v>
      </c>
      <c r="I97" s="483">
        <f>H97*100/D97</f>
        <v>46.913580246913583</v>
      </c>
      <c r="J97" s="485">
        <v>162</v>
      </c>
      <c r="K97" s="483">
        <f>J97*100/D97</f>
        <v>50</v>
      </c>
      <c r="L97" s="481">
        <v>20102</v>
      </c>
      <c r="M97" s="483">
        <f>L97*100/L112</f>
        <v>59.492734321820713</v>
      </c>
      <c r="N97" s="481">
        <v>11751</v>
      </c>
      <c r="O97" s="483">
        <f>N97*100/L97</f>
        <v>58.456869963187742</v>
      </c>
      <c r="P97" s="481">
        <v>8351</v>
      </c>
      <c r="Q97" s="483">
        <f>P97*100/L97</f>
        <v>41.543130036812258</v>
      </c>
      <c r="R97" s="481">
        <v>5656</v>
      </c>
      <c r="S97" s="483">
        <f>R97*100/L97</f>
        <v>28.13650383046463</v>
      </c>
    </row>
    <row r="98" spans="1:19">
      <c r="A98" s="1166"/>
      <c r="B98" s="1164"/>
      <c r="C98" s="478" t="s">
        <v>770</v>
      </c>
      <c r="D98" s="487">
        <v>0</v>
      </c>
      <c r="E98" s="483">
        <v>0</v>
      </c>
      <c r="F98" s="487">
        <v>0</v>
      </c>
      <c r="G98" s="483">
        <v>0</v>
      </c>
      <c r="H98" s="487">
        <v>0</v>
      </c>
      <c r="I98" s="483">
        <v>0</v>
      </c>
      <c r="J98" s="487">
        <v>0</v>
      </c>
      <c r="K98" s="483">
        <v>0</v>
      </c>
      <c r="L98" s="481">
        <v>442</v>
      </c>
      <c r="M98" s="483">
        <f>L98*100/L113</f>
        <v>3.8959894226531513</v>
      </c>
      <c r="N98" s="481">
        <v>244</v>
      </c>
      <c r="O98" s="483">
        <f t="shared" ref="O98:O132" si="0">N98*100/L98</f>
        <v>55.203619909502265</v>
      </c>
      <c r="P98" s="481">
        <v>198</v>
      </c>
      <c r="Q98" s="483">
        <f t="shared" ref="Q98:Q132" si="1">P98*100/L98</f>
        <v>44.796380090497735</v>
      </c>
      <c r="R98" s="481">
        <v>20</v>
      </c>
      <c r="S98" s="483">
        <f t="shared" ref="S98:S132" si="2">R98*100/L98</f>
        <v>4.5248868778280542</v>
      </c>
    </row>
    <row r="99" spans="1:19">
      <c r="A99" s="1166"/>
      <c r="B99" s="1164"/>
      <c r="C99" s="478" t="s">
        <v>753</v>
      </c>
      <c r="D99" s="485">
        <v>324</v>
      </c>
      <c r="E99" s="483">
        <f>D99*100/D114</f>
        <v>28.003457216940362</v>
      </c>
      <c r="F99" s="485">
        <v>172</v>
      </c>
      <c r="G99" s="483">
        <f>F99*100/D99</f>
        <v>53.086419753086417</v>
      </c>
      <c r="H99" s="485">
        <v>152</v>
      </c>
      <c r="I99" s="483">
        <f>H99*100/D99</f>
        <v>46.913580246913583</v>
      </c>
      <c r="J99" s="485">
        <v>162</v>
      </c>
      <c r="K99" s="483">
        <f t="shared" ref="K99:K114" si="3">J99*100/D99</f>
        <v>50</v>
      </c>
      <c r="L99" s="481">
        <v>20544</v>
      </c>
      <c r="M99" s="483">
        <f>L99*100/L114</f>
        <v>45.517791465414099</v>
      </c>
      <c r="N99" s="481">
        <v>11995</v>
      </c>
      <c r="O99" s="483">
        <f t="shared" si="0"/>
        <v>58.386876947040498</v>
      </c>
      <c r="P99" s="481">
        <v>8549</v>
      </c>
      <c r="Q99" s="483">
        <f t="shared" si="1"/>
        <v>41.613123052959502</v>
      </c>
      <c r="R99" s="481">
        <v>5676</v>
      </c>
      <c r="S99" s="483">
        <f t="shared" si="2"/>
        <v>27.628504672897197</v>
      </c>
    </row>
    <row r="100" spans="1:19" ht="12.75" customHeight="1">
      <c r="A100" s="1166"/>
      <c r="B100" s="1165" t="s">
        <v>771</v>
      </c>
      <c r="C100" s="199" t="s">
        <v>769</v>
      </c>
      <c r="D100" s="486">
        <v>143</v>
      </c>
      <c r="E100" s="484">
        <f>D100*100/D112</f>
        <v>17.125748502994011</v>
      </c>
      <c r="F100" s="486">
        <v>86</v>
      </c>
      <c r="G100" s="484">
        <f>F100*100/D100</f>
        <v>60.13986013986014</v>
      </c>
      <c r="H100" s="486">
        <v>57</v>
      </c>
      <c r="I100" s="484">
        <f>H100*100/D100</f>
        <v>39.86013986013986</v>
      </c>
      <c r="J100" s="486">
        <v>20</v>
      </c>
      <c r="K100" s="484">
        <f t="shared" si="3"/>
        <v>13.986013986013987</v>
      </c>
      <c r="L100" s="482">
        <v>6782</v>
      </c>
      <c r="M100" s="484">
        <f>L100*100/L112</f>
        <v>20.071620941726596</v>
      </c>
      <c r="N100" s="482">
        <v>4096</v>
      </c>
      <c r="O100" s="484">
        <f t="shared" si="0"/>
        <v>60.395163668534359</v>
      </c>
      <c r="P100" s="482">
        <v>2686</v>
      </c>
      <c r="Q100" s="484">
        <f t="shared" si="1"/>
        <v>39.604836331465641</v>
      </c>
      <c r="R100" s="482">
        <v>1418</v>
      </c>
      <c r="S100" s="484">
        <f t="shared" si="2"/>
        <v>20.908286641108816</v>
      </c>
    </row>
    <row r="101" spans="1:19">
      <c r="A101" s="1166"/>
      <c r="B101" s="1165"/>
      <c r="C101" s="199" t="s">
        <v>770</v>
      </c>
      <c r="D101" s="486">
        <v>134</v>
      </c>
      <c r="E101" s="484">
        <f>D101*100/D113</f>
        <v>41.614906832298139</v>
      </c>
      <c r="F101" s="486">
        <v>81</v>
      </c>
      <c r="G101" s="484">
        <f t="shared" ref="G101:G102" si="4">F101*100/D101</f>
        <v>60.447761194029852</v>
      </c>
      <c r="H101" s="486">
        <v>53</v>
      </c>
      <c r="I101" s="484">
        <f t="shared" ref="I101:I102" si="5">H101*100/D101</f>
        <v>39.552238805970148</v>
      </c>
      <c r="J101" s="486">
        <v>8</v>
      </c>
      <c r="K101" s="484">
        <f t="shared" si="3"/>
        <v>5.9701492537313436</v>
      </c>
      <c r="L101" s="482">
        <v>2263</v>
      </c>
      <c r="M101" s="484">
        <f>L101*100/L113</f>
        <v>19.947113265755839</v>
      </c>
      <c r="N101" s="482">
        <v>1402</v>
      </c>
      <c r="O101" s="484">
        <f t="shared" si="0"/>
        <v>61.953159522757403</v>
      </c>
      <c r="P101" s="482">
        <v>861</v>
      </c>
      <c r="Q101" s="484">
        <f t="shared" si="1"/>
        <v>38.046840477242597</v>
      </c>
      <c r="R101" s="482">
        <v>270</v>
      </c>
      <c r="S101" s="484">
        <f t="shared" si="2"/>
        <v>11.931064958020327</v>
      </c>
    </row>
    <row r="102" spans="1:19">
      <c r="A102" s="1166"/>
      <c r="B102" s="1165"/>
      <c r="C102" s="199" t="s">
        <v>753</v>
      </c>
      <c r="D102" s="486">
        <v>277</v>
      </c>
      <c r="E102" s="484">
        <f>D102*100/D114</f>
        <v>23.941227312013829</v>
      </c>
      <c r="F102" s="486">
        <v>167</v>
      </c>
      <c r="G102" s="484">
        <f t="shared" si="4"/>
        <v>60.288808664259925</v>
      </c>
      <c r="H102" s="486">
        <v>110</v>
      </c>
      <c r="I102" s="484">
        <f t="shared" si="5"/>
        <v>39.711191335740075</v>
      </c>
      <c r="J102" s="486">
        <v>28</v>
      </c>
      <c r="K102" s="484">
        <f t="shared" si="3"/>
        <v>10.108303249097473</v>
      </c>
      <c r="L102" s="482">
        <v>9045</v>
      </c>
      <c r="M102" s="484">
        <f>L102*100/L114</f>
        <v>20.04032436743918</v>
      </c>
      <c r="N102" s="482">
        <v>5498</v>
      </c>
      <c r="O102" s="484">
        <f t="shared" si="0"/>
        <v>60.784964068546159</v>
      </c>
      <c r="P102" s="482">
        <v>3547</v>
      </c>
      <c r="Q102" s="484">
        <f t="shared" si="1"/>
        <v>39.215035931453841</v>
      </c>
      <c r="R102" s="482">
        <v>1688</v>
      </c>
      <c r="S102" s="484">
        <f t="shared" si="2"/>
        <v>18.662244333886125</v>
      </c>
    </row>
    <row r="103" spans="1:19" ht="12.75" customHeight="1">
      <c r="A103" s="1166"/>
      <c r="B103" s="1164" t="s">
        <v>772</v>
      </c>
      <c r="C103" s="478" t="s">
        <v>769</v>
      </c>
      <c r="D103" s="485">
        <v>166</v>
      </c>
      <c r="E103" s="483">
        <f>D103*100/D112</f>
        <v>19.880239520958085</v>
      </c>
      <c r="F103" s="485">
        <v>111</v>
      </c>
      <c r="G103" s="483">
        <f>F103*100/D103</f>
        <v>66.867469879518069</v>
      </c>
      <c r="H103" s="485">
        <v>55</v>
      </c>
      <c r="I103" s="483">
        <f>H103*100/D103</f>
        <v>33.132530120481931</v>
      </c>
      <c r="J103" s="485">
        <v>67</v>
      </c>
      <c r="K103" s="483">
        <f t="shared" si="3"/>
        <v>40.361445783132531</v>
      </c>
      <c r="L103" s="481">
        <v>5089</v>
      </c>
      <c r="M103" s="483">
        <f>L103*100/L112</f>
        <v>15.061114563911332</v>
      </c>
      <c r="N103" s="481">
        <v>3548</v>
      </c>
      <c r="O103" s="483">
        <f t="shared" si="0"/>
        <v>69.719001768520343</v>
      </c>
      <c r="P103" s="481">
        <v>1541</v>
      </c>
      <c r="Q103" s="483">
        <f t="shared" si="1"/>
        <v>30.280998231479661</v>
      </c>
      <c r="R103" s="481">
        <v>557</v>
      </c>
      <c r="S103" s="483">
        <f t="shared" si="2"/>
        <v>10.945175869522499</v>
      </c>
    </row>
    <row r="104" spans="1:19">
      <c r="A104" s="1166"/>
      <c r="B104" s="1164"/>
      <c r="C104" s="478" t="s">
        <v>770</v>
      </c>
      <c r="D104" s="487">
        <v>0</v>
      </c>
      <c r="E104" s="483">
        <v>0</v>
      </c>
      <c r="F104" s="487">
        <v>0</v>
      </c>
      <c r="G104" s="483">
        <v>0</v>
      </c>
      <c r="H104" s="487">
        <v>0</v>
      </c>
      <c r="I104" s="483">
        <v>0</v>
      </c>
      <c r="J104" s="487">
        <v>0</v>
      </c>
      <c r="K104" s="483">
        <v>0</v>
      </c>
      <c r="L104" s="481">
        <v>1026</v>
      </c>
      <c r="M104" s="483">
        <f>L104*100/L113</f>
        <v>9.043631555751432</v>
      </c>
      <c r="N104" s="481">
        <v>690</v>
      </c>
      <c r="O104" s="483">
        <f t="shared" si="0"/>
        <v>67.251461988304087</v>
      </c>
      <c r="P104" s="481">
        <v>336</v>
      </c>
      <c r="Q104" s="483">
        <f t="shared" si="1"/>
        <v>32.748538011695906</v>
      </c>
      <c r="R104" s="481">
        <v>74</v>
      </c>
      <c r="S104" s="483">
        <f t="shared" si="2"/>
        <v>7.2124756335282649</v>
      </c>
    </row>
    <row r="105" spans="1:19">
      <c r="A105" s="1166"/>
      <c r="B105" s="1164"/>
      <c r="C105" s="478" t="s">
        <v>753</v>
      </c>
      <c r="D105" s="485">
        <v>166</v>
      </c>
      <c r="E105" s="483">
        <f>D105*100/D114</f>
        <v>14.347450302506482</v>
      </c>
      <c r="F105" s="485">
        <v>111</v>
      </c>
      <c r="G105" s="483">
        <f>F105*100/D105</f>
        <v>66.867469879518069</v>
      </c>
      <c r="H105" s="485">
        <v>55</v>
      </c>
      <c r="I105" s="483">
        <f>H105*100/D105</f>
        <v>33.132530120481931</v>
      </c>
      <c r="J105" s="485">
        <v>67</v>
      </c>
      <c r="K105" s="483">
        <f t="shared" si="3"/>
        <v>40.361445783132531</v>
      </c>
      <c r="L105" s="481">
        <v>6115</v>
      </c>
      <c r="M105" s="483">
        <f>L105*100/L114</f>
        <v>13.548544334647938</v>
      </c>
      <c r="N105" s="481">
        <v>4238</v>
      </c>
      <c r="O105" s="483">
        <f t="shared" si="0"/>
        <v>69.304987735077674</v>
      </c>
      <c r="P105" s="481">
        <v>1877</v>
      </c>
      <c r="Q105" s="483">
        <f t="shared" si="1"/>
        <v>30.695012264922322</v>
      </c>
      <c r="R105" s="481">
        <v>631</v>
      </c>
      <c r="S105" s="483">
        <f t="shared" si="2"/>
        <v>10.318887980376124</v>
      </c>
    </row>
    <row r="106" spans="1:19" ht="12.75" customHeight="1">
      <c r="A106" s="1166"/>
      <c r="B106" s="1165" t="s">
        <v>773</v>
      </c>
      <c r="C106" s="199" t="s">
        <v>769</v>
      </c>
      <c r="D106" s="486">
        <v>123</v>
      </c>
      <c r="E106" s="484">
        <f>D106*100/D112</f>
        <v>14.730538922155688</v>
      </c>
      <c r="F106" s="486">
        <v>91</v>
      </c>
      <c r="G106" s="484">
        <f>F106*100/D106</f>
        <v>73.983739837398375</v>
      </c>
      <c r="H106" s="486">
        <v>32</v>
      </c>
      <c r="I106" s="484">
        <f>H106*100/D106</f>
        <v>26.016260162601625</v>
      </c>
      <c r="J106" s="486">
        <v>24</v>
      </c>
      <c r="K106" s="484">
        <f t="shared" si="3"/>
        <v>19.512195121951219</v>
      </c>
      <c r="L106" s="482">
        <v>567</v>
      </c>
      <c r="M106" s="484">
        <f>L106*100/L112</f>
        <v>1.6780609073958981</v>
      </c>
      <c r="N106" s="482">
        <v>471</v>
      </c>
      <c r="O106" s="484">
        <f t="shared" si="0"/>
        <v>83.068783068783063</v>
      </c>
      <c r="P106" s="482">
        <v>96</v>
      </c>
      <c r="Q106" s="484">
        <f t="shared" si="1"/>
        <v>16.93121693121693</v>
      </c>
      <c r="R106" s="482">
        <v>89</v>
      </c>
      <c r="S106" s="484">
        <f t="shared" si="2"/>
        <v>15.696649029982364</v>
      </c>
    </row>
    <row r="107" spans="1:19">
      <c r="A107" s="1166"/>
      <c r="B107" s="1165"/>
      <c r="C107" s="199" t="s">
        <v>770</v>
      </c>
      <c r="D107" s="486">
        <v>188</v>
      </c>
      <c r="E107" s="484">
        <f>D107*100/D113</f>
        <v>58.385093167701861</v>
      </c>
      <c r="F107" s="486">
        <v>134</v>
      </c>
      <c r="G107" s="484">
        <f>F107*100/D107</f>
        <v>71.276595744680847</v>
      </c>
      <c r="H107" s="486">
        <v>54</v>
      </c>
      <c r="I107" s="484">
        <f>H107*100/D107</f>
        <v>28.723404255319149</v>
      </c>
      <c r="J107" s="486">
        <v>19</v>
      </c>
      <c r="K107" s="484">
        <f t="shared" si="3"/>
        <v>10.106382978723405</v>
      </c>
      <c r="L107" s="482">
        <v>6558</v>
      </c>
      <c r="M107" s="484">
        <f>L107*100/L113</f>
        <v>57.805200528867346</v>
      </c>
      <c r="N107" s="482">
        <v>5468</v>
      </c>
      <c r="O107" s="484">
        <f t="shared" si="0"/>
        <v>83.379078987496186</v>
      </c>
      <c r="P107" s="482">
        <v>1090</v>
      </c>
      <c r="Q107" s="484">
        <f t="shared" si="1"/>
        <v>16.62092101250381</v>
      </c>
      <c r="R107" s="482">
        <v>950</v>
      </c>
      <c r="S107" s="484">
        <f t="shared" si="2"/>
        <v>14.486123818237267</v>
      </c>
    </row>
    <row r="108" spans="1:19">
      <c r="A108" s="1166"/>
      <c r="B108" s="1165"/>
      <c r="C108" s="199" t="s">
        <v>753</v>
      </c>
      <c r="D108" s="486">
        <v>311</v>
      </c>
      <c r="E108" s="484">
        <f>D108*100/D114</f>
        <v>26.879861711322384</v>
      </c>
      <c r="F108" s="486">
        <v>225</v>
      </c>
      <c r="G108" s="484">
        <f>F108*100/D108</f>
        <v>72.347266881028943</v>
      </c>
      <c r="H108" s="486">
        <v>86</v>
      </c>
      <c r="I108" s="484">
        <f>H108*100/D108</f>
        <v>27.65273311897106</v>
      </c>
      <c r="J108" s="486">
        <v>43</v>
      </c>
      <c r="K108" s="484">
        <f t="shared" si="3"/>
        <v>13.82636655948553</v>
      </c>
      <c r="L108" s="482">
        <v>7125</v>
      </c>
      <c r="M108" s="484">
        <f>L108*100/L114</f>
        <v>15.786325165064031</v>
      </c>
      <c r="N108" s="482">
        <v>5939</v>
      </c>
      <c r="O108" s="484">
        <f t="shared" si="0"/>
        <v>83.354385964912282</v>
      </c>
      <c r="P108" s="482">
        <v>1186</v>
      </c>
      <c r="Q108" s="484">
        <f t="shared" si="1"/>
        <v>16.645614035087718</v>
      </c>
      <c r="R108" s="482">
        <v>1039</v>
      </c>
      <c r="S108" s="484">
        <f t="shared" si="2"/>
        <v>14.582456140350876</v>
      </c>
    </row>
    <row r="109" spans="1:19">
      <c r="A109" s="1166"/>
      <c r="B109" s="1164" t="s">
        <v>774</v>
      </c>
      <c r="C109" s="478" t="s">
        <v>769</v>
      </c>
      <c r="D109" s="485">
        <v>79</v>
      </c>
      <c r="E109" s="483">
        <f>D109*100/D112</f>
        <v>9.4610778443113777</v>
      </c>
      <c r="F109" s="485">
        <v>42</v>
      </c>
      <c r="G109" s="483">
        <f>F109*100/D109</f>
        <v>53.164556962025316</v>
      </c>
      <c r="H109" s="485">
        <v>37</v>
      </c>
      <c r="I109" s="483">
        <f>H109*100/D109</f>
        <v>46.835443037974684</v>
      </c>
      <c r="J109" s="485">
        <v>3</v>
      </c>
      <c r="K109" s="483">
        <f t="shared" si="3"/>
        <v>3.7974683544303796</v>
      </c>
      <c r="L109" s="481">
        <v>1249</v>
      </c>
      <c r="M109" s="483">
        <f>L109*100/L112</f>
        <v>3.6964692651454616</v>
      </c>
      <c r="N109" s="481">
        <v>683</v>
      </c>
      <c r="O109" s="483">
        <f t="shared" si="0"/>
        <v>54.683746997598078</v>
      </c>
      <c r="P109" s="481">
        <v>566</v>
      </c>
      <c r="Q109" s="483">
        <f t="shared" si="1"/>
        <v>45.316253002401922</v>
      </c>
      <c r="R109" s="481">
        <v>159</v>
      </c>
      <c r="S109" s="483">
        <f t="shared" si="2"/>
        <v>12.730184147317853</v>
      </c>
    </row>
    <row r="110" spans="1:19">
      <c r="A110" s="1166"/>
      <c r="B110" s="1164"/>
      <c r="C110" s="478" t="s">
        <v>770</v>
      </c>
      <c r="D110" s="487">
        <v>0</v>
      </c>
      <c r="E110" s="483">
        <v>0</v>
      </c>
      <c r="F110" s="487">
        <v>0</v>
      </c>
      <c r="G110" s="483">
        <v>0</v>
      </c>
      <c r="H110" s="487">
        <v>0</v>
      </c>
      <c r="I110" s="483">
        <v>0</v>
      </c>
      <c r="J110" s="487">
        <v>0</v>
      </c>
      <c r="K110" s="483">
        <v>0</v>
      </c>
      <c r="L110" s="481">
        <v>1056</v>
      </c>
      <c r="M110" s="483">
        <f>L110*100/L113</f>
        <v>9.3080652269722339</v>
      </c>
      <c r="N110" s="481">
        <v>600</v>
      </c>
      <c r="O110" s="483">
        <f t="shared" si="0"/>
        <v>56.81818181818182</v>
      </c>
      <c r="P110" s="481">
        <v>456</v>
      </c>
      <c r="Q110" s="483">
        <f t="shared" si="1"/>
        <v>43.18181818181818</v>
      </c>
      <c r="R110" s="481">
        <v>85</v>
      </c>
      <c r="S110" s="483">
        <f t="shared" si="2"/>
        <v>8.0492424242424239</v>
      </c>
    </row>
    <row r="111" spans="1:19">
      <c r="A111" s="1166"/>
      <c r="B111" s="1164"/>
      <c r="C111" s="478" t="s">
        <v>753</v>
      </c>
      <c r="D111" s="485">
        <v>79</v>
      </c>
      <c r="E111" s="483">
        <f>D111*100/D114</f>
        <v>6.8280034572169406</v>
      </c>
      <c r="F111" s="485">
        <v>42</v>
      </c>
      <c r="G111" s="483">
        <f>F111*100/D111</f>
        <v>53.164556962025316</v>
      </c>
      <c r="H111" s="485">
        <v>37</v>
      </c>
      <c r="I111" s="483">
        <f>H111*100/D111</f>
        <v>46.835443037974684</v>
      </c>
      <c r="J111" s="485">
        <v>3</v>
      </c>
      <c r="K111" s="483">
        <f t="shared" si="3"/>
        <v>3.7974683544303796</v>
      </c>
      <c r="L111" s="481">
        <v>2305</v>
      </c>
      <c r="M111" s="483">
        <f>L111*100/L114</f>
        <v>5.1070146674347496</v>
      </c>
      <c r="N111" s="481">
        <v>1283</v>
      </c>
      <c r="O111" s="483">
        <f t="shared" si="0"/>
        <v>55.661605206073752</v>
      </c>
      <c r="P111" s="481">
        <v>1022</v>
      </c>
      <c r="Q111" s="483">
        <f t="shared" si="1"/>
        <v>44.338394793926248</v>
      </c>
      <c r="R111" s="481">
        <v>244</v>
      </c>
      <c r="S111" s="483">
        <f t="shared" si="2"/>
        <v>10.585683297180044</v>
      </c>
    </row>
    <row r="112" spans="1:19" ht="12.75" customHeight="1">
      <c r="A112" s="1166"/>
      <c r="B112" s="1165" t="s">
        <v>588</v>
      </c>
      <c r="C112" s="199" t="s">
        <v>769</v>
      </c>
      <c r="D112" s="486">
        <f>D97+D100+D103+D106+D109</f>
        <v>835</v>
      </c>
      <c r="E112" s="484">
        <v>100</v>
      </c>
      <c r="F112" s="486">
        <f>F97+F100+F103+F106+F109</f>
        <v>502</v>
      </c>
      <c r="G112" s="484">
        <f>F112*100/D112</f>
        <v>60.119760479041915</v>
      </c>
      <c r="H112" s="486">
        <f>H97+H100+H103+H106+H109</f>
        <v>333</v>
      </c>
      <c r="I112" s="484">
        <f>H112*100/D112</f>
        <v>39.880239520958085</v>
      </c>
      <c r="J112" s="486">
        <f>J97+J100+J103+J106+J109</f>
        <v>276</v>
      </c>
      <c r="K112" s="484">
        <f t="shared" si="3"/>
        <v>33.053892215568865</v>
      </c>
      <c r="L112" s="482">
        <f>L97+L100+L103+L106+L109</f>
        <v>33789</v>
      </c>
      <c r="M112" s="484">
        <v>100</v>
      </c>
      <c r="N112" s="482">
        <f>N97+N100+N103+N106+N109</f>
        <v>20549</v>
      </c>
      <c r="O112" s="484">
        <f t="shared" si="0"/>
        <v>60.815650063630173</v>
      </c>
      <c r="P112" s="482">
        <f>P97+P100+P103+P106+P109</f>
        <v>13240</v>
      </c>
      <c r="Q112" s="484">
        <f t="shared" si="1"/>
        <v>39.184349936369827</v>
      </c>
      <c r="R112" s="482">
        <f>R97+R100+R103+R106+R109</f>
        <v>7879</v>
      </c>
      <c r="S112" s="484">
        <f t="shared" si="2"/>
        <v>23.318239663795911</v>
      </c>
    </row>
    <row r="113" spans="1:19">
      <c r="A113" s="1166"/>
      <c r="B113" s="1165"/>
      <c r="C113" s="199" t="s">
        <v>770</v>
      </c>
      <c r="D113" s="486">
        <f>D98+D101+D104+D107+D110</f>
        <v>322</v>
      </c>
      <c r="E113" s="484">
        <v>100</v>
      </c>
      <c r="F113" s="486">
        <f>F98+F101+F104+F107+F110</f>
        <v>215</v>
      </c>
      <c r="G113" s="484">
        <f>F113*100/D113</f>
        <v>66.770186335403722</v>
      </c>
      <c r="H113" s="486">
        <f>H98+H101+H104+H107+H110</f>
        <v>107</v>
      </c>
      <c r="I113" s="484">
        <f>H113*100/D113</f>
        <v>33.229813664596271</v>
      </c>
      <c r="J113" s="486">
        <f>J98+J101+J104+J107+J110</f>
        <v>27</v>
      </c>
      <c r="K113" s="484">
        <f t="shared" si="3"/>
        <v>8.3850931677018625</v>
      </c>
      <c r="L113" s="482">
        <f>L98+L101+L104+L107+L110</f>
        <v>11345</v>
      </c>
      <c r="M113" s="484">
        <v>100</v>
      </c>
      <c r="N113" s="482">
        <f>N98+N101+N104+N107+N110</f>
        <v>8404</v>
      </c>
      <c r="O113" s="484">
        <f t="shared" si="0"/>
        <v>74.07668576465403</v>
      </c>
      <c r="P113" s="482">
        <f>P98+P101+P104+P107+P110</f>
        <v>2941</v>
      </c>
      <c r="Q113" s="484">
        <f t="shared" si="1"/>
        <v>25.923314235345966</v>
      </c>
      <c r="R113" s="482">
        <f>R98+R101+R104+R107+R110</f>
        <v>1399</v>
      </c>
      <c r="S113" s="484">
        <f t="shared" si="2"/>
        <v>12.331423534596739</v>
      </c>
    </row>
    <row r="114" spans="1:19">
      <c r="A114" s="1166"/>
      <c r="B114" s="1165"/>
      <c r="C114" s="199" t="s">
        <v>753</v>
      </c>
      <c r="D114" s="486">
        <f>D112+D113</f>
        <v>1157</v>
      </c>
      <c r="E114" s="484">
        <v>100</v>
      </c>
      <c r="F114" s="486">
        <f>F112+F113</f>
        <v>717</v>
      </c>
      <c r="G114" s="484">
        <f>F114*100/D114</f>
        <v>61.970613656006911</v>
      </c>
      <c r="H114" s="486">
        <f>H112+H113</f>
        <v>440</v>
      </c>
      <c r="I114" s="484">
        <f>H114*100/D114</f>
        <v>38.029386343993089</v>
      </c>
      <c r="J114" s="486">
        <f>J112+J113</f>
        <v>303</v>
      </c>
      <c r="K114" s="484">
        <f t="shared" si="3"/>
        <v>26.188418323249785</v>
      </c>
      <c r="L114" s="482">
        <f>L112+L113</f>
        <v>45134</v>
      </c>
      <c r="M114" s="484">
        <v>100</v>
      </c>
      <c r="N114" s="482">
        <f>N112+N113</f>
        <v>28953</v>
      </c>
      <c r="O114" s="484">
        <f t="shared" si="0"/>
        <v>64.148978597066517</v>
      </c>
      <c r="P114" s="482">
        <f>P112+P113</f>
        <v>16181</v>
      </c>
      <c r="Q114" s="484">
        <f t="shared" si="1"/>
        <v>35.85102140293349</v>
      </c>
      <c r="R114" s="482">
        <f>R112+R113</f>
        <v>9278</v>
      </c>
      <c r="S114" s="484">
        <f t="shared" si="2"/>
        <v>20.556564895644083</v>
      </c>
    </row>
    <row r="115" spans="1:19" ht="12.75" customHeight="1">
      <c r="A115" s="1166" t="s">
        <v>599</v>
      </c>
      <c r="B115" s="1164" t="s">
        <v>768</v>
      </c>
      <c r="C115" s="478" t="s">
        <v>769</v>
      </c>
      <c r="D115" s="485">
        <v>323</v>
      </c>
      <c r="E115" s="483">
        <f>D115*100/D118</f>
        <v>230.71428571428572</v>
      </c>
      <c r="F115" s="485">
        <v>182</v>
      </c>
      <c r="G115" s="483">
        <f>F115*100/D115</f>
        <v>56.346749226006189</v>
      </c>
      <c r="H115" s="485">
        <v>141</v>
      </c>
      <c r="I115" s="483">
        <f>H115*100/D115</f>
        <v>43.653250773993811</v>
      </c>
      <c r="J115" s="485">
        <v>177</v>
      </c>
      <c r="K115" s="483">
        <f>J115*100/D115</f>
        <v>54.798761609907118</v>
      </c>
      <c r="L115" s="481">
        <v>19556</v>
      </c>
      <c r="M115" s="483">
        <f>L115*100/L118</f>
        <v>288.52168781351429</v>
      </c>
      <c r="N115" s="481">
        <v>11388</v>
      </c>
      <c r="O115" s="483">
        <f t="shared" si="0"/>
        <v>58.232767437103703</v>
      </c>
      <c r="P115" s="481">
        <v>8168</v>
      </c>
      <c r="Q115" s="483">
        <f t="shared" si="1"/>
        <v>41.767232562896297</v>
      </c>
      <c r="R115" s="481">
        <v>5138</v>
      </c>
      <c r="S115" s="483">
        <f>R115*100/L115</f>
        <v>26.273266516670077</v>
      </c>
    </row>
    <row r="116" spans="1:19">
      <c r="A116" s="1166"/>
      <c r="B116" s="1164"/>
      <c r="C116" s="478" t="s">
        <v>770</v>
      </c>
      <c r="D116" s="487">
        <v>0</v>
      </c>
      <c r="E116" s="483">
        <v>0</v>
      </c>
      <c r="F116" s="487">
        <v>0</v>
      </c>
      <c r="G116" s="483">
        <v>0</v>
      </c>
      <c r="H116" s="487">
        <v>0</v>
      </c>
      <c r="I116" s="483">
        <v>0</v>
      </c>
      <c r="J116" s="487">
        <v>0</v>
      </c>
      <c r="K116" s="483">
        <v>0</v>
      </c>
      <c r="L116" s="481">
        <v>433</v>
      </c>
      <c r="M116" s="483">
        <f>L116*100/L119</f>
        <v>19.100132333480371</v>
      </c>
      <c r="N116" s="481">
        <v>248</v>
      </c>
      <c r="O116" s="483">
        <f t="shared" si="0"/>
        <v>57.274826789838336</v>
      </c>
      <c r="P116" s="481">
        <v>185</v>
      </c>
      <c r="Q116" s="483">
        <f t="shared" si="1"/>
        <v>42.725173210161664</v>
      </c>
      <c r="R116" s="481">
        <v>21</v>
      </c>
      <c r="S116" s="483">
        <f t="shared" si="2"/>
        <v>4.849884526558891</v>
      </c>
    </row>
    <row r="117" spans="1:19">
      <c r="A117" s="1166"/>
      <c r="B117" s="1164"/>
      <c r="C117" s="478" t="s">
        <v>753</v>
      </c>
      <c r="D117" s="485">
        <v>323</v>
      </c>
      <c r="E117" s="483">
        <f>D117*100/D120</f>
        <v>116.60649819494584</v>
      </c>
      <c r="F117" s="485">
        <v>181</v>
      </c>
      <c r="G117" s="483">
        <f>F117*100/D117</f>
        <v>56.037151702786375</v>
      </c>
      <c r="H117" s="485">
        <v>141</v>
      </c>
      <c r="I117" s="483">
        <f>H117*100/D117</f>
        <v>43.653250773993811</v>
      </c>
      <c r="J117" s="485">
        <v>177</v>
      </c>
      <c r="K117" s="483">
        <f t="shared" ref="K117:K132" si="6">J117*100/D117</f>
        <v>54.798761609907118</v>
      </c>
      <c r="L117" s="481">
        <v>19989</v>
      </c>
      <c r="M117" s="483">
        <f>L117*100/L120</f>
        <v>220.99502487562188</v>
      </c>
      <c r="N117" s="481">
        <v>11636</v>
      </c>
      <c r="O117" s="483">
        <f t="shared" si="0"/>
        <v>58.212016609135027</v>
      </c>
      <c r="P117" s="481">
        <v>8353</v>
      </c>
      <c r="Q117" s="483">
        <f t="shared" si="1"/>
        <v>41.787983390864973</v>
      </c>
      <c r="R117" s="481">
        <v>5159</v>
      </c>
      <c r="S117" s="483">
        <f t="shared" si="2"/>
        <v>25.809195057281507</v>
      </c>
    </row>
    <row r="118" spans="1:19" ht="12.75" customHeight="1">
      <c r="A118" s="1166"/>
      <c r="B118" s="1165" t="s">
        <v>771</v>
      </c>
      <c r="C118" s="199" t="s">
        <v>769</v>
      </c>
      <c r="D118" s="486">
        <v>140</v>
      </c>
      <c r="E118" s="484">
        <f>D118*100/D130</f>
        <v>16.374269005847953</v>
      </c>
      <c r="F118" s="486">
        <v>85</v>
      </c>
      <c r="G118" s="484">
        <f>F118*100/D118</f>
        <v>60.714285714285715</v>
      </c>
      <c r="H118" s="486">
        <v>55</v>
      </c>
      <c r="I118" s="484">
        <f>H118*100/D118</f>
        <v>39.285714285714285</v>
      </c>
      <c r="J118" s="486">
        <v>20</v>
      </c>
      <c r="K118" s="484">
        <f t="shared" si="6"/>
        <v>14.285714285714286</v>
      </c>
      <c r="L118" s="482">
        <v>6778</v>
      </c>
      <c r="M118" s="484">
        <f>L118*100/L130</f>
        <v>20.328714534221103</v>
      </c>
      <c r="N118" s="482">
        <v>4112</v>
      </c>
      <c r="O118" s="484">
        <f t="shared" si="0"/>
        <v>60.666863381528472</v>
      </c>
      <c r="P118" s="482">
        <v>2666</v>
      </c>
      <c r="Q118" s="484">
        <f t="shared" si="1"/>
        <v>39.333136618471528</v>
      </c>
      <c r="R118" s="482">
        <v>1364</v>
      </c>
      <c r="S118" s="484">
        <f t="shared" si="2"/>
        <v>20.123930362938921</v>
      </c>
    </row>
    <row r="119" spans="1:19">
      <c r="A119" s="1166"/>
      <c r="B119" s="1165"/>
      <c r="C119" s="199" t="s">
        <v>770</v>
      </c>
      <c r="D119" s="486">
        <v>137</v>
      </c>
      <c r="E119" s="484">
        <f>D119*100/D131</f>
        <v>42.414860681114554</v>
      </c>
      <c r="F119" s="486">
        <v>86</v>
      </c>
      <c r="G119" s="484">
        <f>F119*100/D119</f>
        <v>62.773722627737229</v>
      </c>
      <c r="H119" s="486">
        <v>51</v>
      </c>
      <c r="I119" s="484">
        <f>H119*100/D119</f>
        <v>37.226277372262771</v>
      </c>
      <c r="J119" s="486">
        <v>6</v>
      </c>
      <c r="K119" s="484">
        <f t="shared" si="6"/>
        <v>4.3795620437956204</v>
      </c>
      <c r="L119" s="482">
        <v>2267</v>
      </c>
      <c r="M119" s="484">
        <f>L119*100/L131</f>
        <v>19.819898583668472</v>
      </c>
      <c r="N119" s="482">
        <v>1411</v>
      </c>
      <c r="O119" s="484">
        <f t="shared" si="0"/>
        <v>62.240846934274373</v>
      </c>
      <c r="P119" s="482">
        <v>856</v>
      </c>
      <c r="Q119" s="484">
        <f t="shared" si="1"/>
        <v>37.759153065725627</v>
      </c>
      <c r="R119" s="482">
        <v>255</v>
      </c>
      <c r="S119" s="484">
        <f t="shared" si="2"/>
        <v>11.248345831495369</v>
      </c>
    </row>
    <row r="120" spans="1:19">
      <c r="A120" s="1166"/>
      <c r="B120" s="1165"/>
      <c r="C120" s="199" t="s">
        <v>753</v>
      </c>
      <c r="D120" s="486">
        <v>277</v>
      </c>
      <c r="E120" s="484">
        <f>D120*100/D132</f>
        <v>23.514431239388795</v>
      </c>
      <c r="F120" s="486">
        <v>171</v>
      </c>
      <c r="G120" s="484">
        <f>F120*100/D120</f>
        <v>61.73285198555957</v>
      </c>
      <c r="H120" s="486">
        <v>106</v>
      </c>
      <c r="I120" s="484">
        <f>H120*100/D120</f>
        <v>38.26714801444043</v>
      </c>
      <c r="J120" s="486">
        <v>26</v>
      </c>
      <c r="K120" s="484">
        <f t="shared" si="6"/>
        <v>9.3862815884476536</v>
      </c>
      <c r="L120" s="482">
        <v>9045</v>
      </c>
      <c r="M120" s="484">
        <f>L120*100/L132</f>
        <v>20.198749441715051</v>
      </c>
      <c r="N120" s="482">
        <v>5523</v>
      </c>
      <c r="O120" s="484">
        <f t="shared" si="0"/>
        <v>61.061359867330019</v>
      </c>
      <c r="P120" s="482">
        <v>3522</v>
      </c>
      <c r="Q120" s="484">
        <f t="shared" si="1"/>
        <v>38.938640132669981</v>
      </c>
      <c r="R120" s="482">
        <v>1619</v>
      </c>
      <c r="S120" s="484">
        <f t="shared" si="2"/>
        <v>17.899391929242675</v>
      </c>
    </row>
    <row r="121" spans="1:19" ht="12.75" customHeight="1">
      <c r="A121" s="1166"/>
      <c r="B121" s="1164" t="s">
        <v>772</v>
      </c>
      <c r="C121" s="478" t="s">
        <v>769</v>
      </c>
      <c r="D121" s="485">
        <v>180</v>
      </c>
      <c r="E121" s="483">
        <f>D121*100/D130</f>
        <v>21.05263157894737</v>
      </c>
      <c r="F121" s="485">
        <v>119</v>
      </c>
      <c r="G121" s="483">
        <f>F121*100/D121</f>
        <v>66.111111111111114</v>
      </c>
      <c r="H121" s="485">
        <v>61</v>
      </c>
      <c r="I121" s="483">
        <f>H121*100/D121</f>
        <v>33.888888888888886</v>
      </c>
      <c r="J121" s="485">
        <v>33</v>
      </c>
      <c r="K121" s="483">
        <f t="shared" si="6"/>
        <v>18.333333333333332</v>
      </c>
      <c r="L121" s="481">
        <v>5052</v>
      </c>
      <c r="M121" s="483">
        <f>L121*100/L130</f>
        <v>15.152060464279288</v>
      </c>
      <c r="N121" s="481">
        <v>3552</v>
      </c>
      <c r="O121" s="483">
        <f t="shared" si="0"/>
        <v>70.308788598574822</v>
      </c>
      <c r="P121" s="481">
        <v>1500</v>
      </c>
      <c r="Q121" s="483">
        <f t="shared" si="1"/>
        <v>29.691211401425178</v>
      </c>
      <c r="R121" s="481">
        <v>514</v>
      </c>
      <c r="S121" s="483">
        <f t="shared" si="2"/>
        <v>10.174188440221695</v>
      </c>
    </row>
    <row r="122" spans="1:19">
      <c r="A122" s="1166"/>
      <c r="B122" s="1164"/>
      <c r="C122" s="478" t="s">
        <v>770</v>
      </c>
      <c r="D122" s="487">
        <v>0</v>
      </c>
      <c r="E122" s="483">
        <v>0</v>
      </c>
      <c r="F122" s="487">
        <v>0</v>
      </c>
      <c r="G122" s="483">
        <v>0</v>
      </c>
      <c r="H122" s="487">
        <v>0</v>
      </c>
      <c r="I122" s="483">
        <v>0</v>
      </c>
      <c r="J122" s="487">
        <v>0</v>
      </c>
      <c r="K122" s="483">
        <v>0</v>
      </c>
      <c r="L122" s="481">
        <v>1005</v>
      </c>
      <c r="M122" s="483">
        <f>L122*100/L131</f>
        <v>8.786501136562336</v>
      </c>
      <c r="N122" s="481">
        <v>685</v>
      </c>
      <c r="O122" s="483">
        <f t="shared" si="0"/>
        <v>68.159203980099505</v>
      </c>
      <c r="P122" s="481">
        <v>320</v>
      </c>
      <c r="Q122" s="483">
        <f t="shared" si="1"/>
        <v>31.840796019900498</v>
      </c>
      <c r="R122" s="481">
        <v>73</v>
      </c>
      <c r="S122" s="483">
        <f t="shared" si="2"/>
        <v>7.2636815920398012</v>
      </c>
    </row>
    <row r="123" spans="1:19">
      <c r="A123" s="1166"/>
      <c r="B123" s="1164"/>
      <c r="C123" s="478" t="s">
        <v>753</v>
      </c>
      <c r="D123" s="485">
        <v>180</v>
      </c>
      <c r="E123" s="483">
        <f>D123*100/D132</f>
        <v>15.280135823429541</v>
      </c>
      <c r="F123" s="485">
        <v>119</v>
      </c>
      <c r="G123" s="483">
        <f>F123*100/D123</f>
        <v>66.111111111111114</v>
      </c>
      <c r="H123" s="485">
        <v>61</v>
      </c>
      <c r="I123" s="483">
        <f>H123*100/D123</f>
        <v>33.888888888888886</v>
      </c>
      <c r="J123" s="485">
        <v>33</v>
      </c>
      <c r="K123" s="483">
        <f t="shared" si="6"/>
        <v>18.333333333333332</v>
      </c>
      <c r="L123" s="481">
        <v>6057</v>
      </c>
      <c r="M123" s="483">
        <f>L123*100/L132</f>
        <v>13.526127735596248</v>
      </c>
      <c r="N123" s="481">
        <v>4237</v>
      </c>
      <c r="O123" s="483">
        <f t="shared" si="0"/>
        <v>69.952121512299811</v>
      </c>
      <c r="P123" s="481">
        <v>1820</v>
      </c>
      <c r="Q123" s="483">
        <f t="shared" si="1"/>
        <v>30.047878487700181</v>
      </c>
      <c r="R123" s="481">
        <v>587</v>
      </c>
      <c r="S123" s="483">
        <f t="shared" si="2"/>
        <v>9.6912663034505524</v>
      </c>
    </row>
    <row r="124" spans="1:19" ht="12.75" customHeight="1">
      <c r="A124" s="1166"/>
      <c r="B124" s="1165" t="s">
        <v>773</v>
      </c>
      <c r="C124" s="199" t="s">
        <v>769</v>
      </c>
      <c r="D124" s="486">
        <v>121</v>
      </c>
      <c r="E124" s="484">
        <f>D124*100/D130</f>
        <v>14.152046783625732</v>
      </c>
      <c r="F124" s="486">
        <v>94</v>
      </c>
      <c r="G124" s="484">
        <f>F124*100/D124</f>
        <v>77.685950413223139</v>
      </c>
      <c r="H124" s="486">
        <v>27</v>
      </c>
      <c r="I124" s="484">
        <f>H124*100/D124</f>
        <v>22.314049586776861</v>
      </c>
      <c r="J124" s="486">
        <v>20</v>
      </c>
      <c r="K124" s="484">
        <f t="shared" si="6"/>
        <v>16.528925619834709</v>
      </c>
      <c r="L124" s="482">
        <v>625</v>
      </c>
      <c r="M124" s="484">
        <f>L124*100/L130</f>
        <v>1.8745126267170535</v>
      </c>
      <c r="N124" s="482">
        <v>523</v>
      </c>
      <c r="O124" s="484">
        <f t="shared" si="0"/>
        <v>83.68</v>
      </c>
      <c r="P124" s="482">
        <v>102</v>
      </c>
      <c r="Q124" s="484">
        <f t="shared" si="1"/>
        <v>16.32</v>
      </c>
      <c r="R124" s="482">
        <v>85</v>
      </c>
      <c r="S124" s="484">
        <f t="shared" si="2"/>
        <v>13.6</v>
      </c>
    </row>
    <row r="125" spans="1:19">
      <c r="A125" s="1166"/>
      <c r="B125" s="1165"/>
      <c r="C125" s="199" t="s">
        <v>770</v>
      </c>
      <c r="D125" s="486">
        <v>186</v>
      </c>
      <c r="E125" s="484">
        <f>D125*100/D131</f>
        <v>57.585139318885446</v>
      </c>
      <c r="F125" s="486">
        <v>135</v>
      </c>
      <c r="G125" s="484">
        <f>F125*100/D125</f>
        <v>72.58064516129032</v>
      </c>
      <c r="H125" s="486">
        <v>51</v>
      </c>
      <c r="I125" s="484">
        <f>H125*100/D125</f>
        <v>27.419354838709676</v>
      </c>
      <c r="J125" s="486">
        <v>18</v>
      </c>
      <c r="K125" s="484">
        <f t="shared" si="6"/>
        <v>9.67741935483871</v>
      </c>
      <c r="L125" s="482">
        <v>6712</v>
      </c>
      <c r="M125" s="484">
        <f>L125*100/L131</f>
        <v>58.681587690155624</v>
      </c>
      <c r="N125" s="482">
        <v>5580</v>
      </c>
      <c r="O125" s="484">
        <f t="shared" si="0"/>
        <v>83.134684147794999</v>
      </c>
      <c r="P125" s="482">
        <v>1132</v>
      </c>
      <c r="Q125" s="484">
        <f t="shared" si="1"/>
        <v>16.865315852205008</v>
      </c>
      <c r="R125" s="482">
        <v>937</v>
      </c>
      <c r="S125" s="484">
        <f t="shared" si="2"/>
        <v>13.960071513706794</v>
      </c>
    </row>
    <row r="126" spans="1:19">
      <c r="A126" s="1166"/>
      <c r="B126" s="1165"/>
      <c r="C126" s="199" t="s">
        <v>753</v>
      </c>
      <c r="D126" s="486">
        <v>307</v>
      </c>
      <c r="E126" s="484">
        <f>D126*100/D132</f>
        <v>26.061120543293718</v>
      </c>
      <c r="F126" s="486">
        <v>229</v>
      </c>
      <c r="G126" s="484">
        <f>F126*100/D126</f>
        <v>74.592833876221505</v>
      </c>
      <c r="H126" s="486">
        <v>78</v>
      </c>
      <c r="I126" s="484">
        <f>H126*100/D126</f>
        <v>25.407166123778502</v>
      </c>
      <c r="J126" s="486">
        <v>38</v>
      </c>
      <c r="K126" s="484">
        <f t="shared" si="6"/>
        <v>12.37785016286645</v>
      </c>
      <c r="L126" s="482">
        <v>7337</v>
      </c>
      <c r="M126" s="484">
        <f>L126*100/L132</f>
        <v>16.384546672621706</v>
      </c>
      <c r="N126" s="482">
        <v>6103</v>
      </c>
      <c r="O126" s="484">
        <f t="shared" si="0"/>
        <v>83.181136704375092</v>
      </c>
      <c r="P126" s="482">
        <v>1234</v>
      </c>
      <c r="Q126" s="484">
        <f t="shared" si="1"/>
        <v>16.818863295624915</v>
      </c>
      <c r="R126" s="482">
        <v>1022</v>
      </c>
      <c r="S126" s="484">
        <f t="shared" si="2"/>
        <v>13.929398936895188</v>
      </c>
    </row>
    <row r="127" spans="1:19">
      <c r="A127" s="1166"/>
      <c r="B127" s="1164" t="s">
        <v>774</v>
      </c>
      <c r="C127" s="478" t="s">
        <v>769</v>
      </c>
      <c r="D127" s="485">
        <v>91</v>
      </c>
      <c r="E127" s="483">
        <f>D127*100/D130</f>
        <v>10.64327485380117</v>
      </c>
      <c r="F127" s="485">
        <v>49</v>
      </c>
      <c r="G127" s="483">
        <f>F127*100/D127</f>
        <v>53.846153846153847</v>
      </c>
      <c r="H127" s="485">
        <v>42</v>
      </c>
      <c r="I127" s="483">
        <f>H127*100/D127</f>
        <v>46.153846153846153</v>
      </c>
      <c r="J127" s="485">
        <v>9</v>
      </c>
      <c r="K127" s="483">
        <f t="shared" si="6"/>
        <v>9.8901098901098905</v>
      </c>
      <c r="L127" s="481">
        <v>1331</v>
      </c>
      <c r="M127" s="483">
        <f>L127*100/L130</f>
        <v>3.9919620898566373</v>
      </c>
      <c r="N127" s="481">
        <v>734</v>
      </c>
      <c r="O127" s="483">
        <f t="shared" si="0"/>
        <v>55.146506386175808</v>
      </c>
      <c r="P127" s="481">
        <v>597</v>
      </c>
      <c r="Q127" s="483">
        <f t="shared" si="1"/>
        <v>44.853493613824192</v>
      </c>
      <c r="R127" s="481">
        <v>176</v>
      </c>
      <c r="S127" s="483">
        <f t="shared" si="2"/>
        <v>13.223140495867769</v>
      </c>
    </row>
    <row r="128" spans="1:19">
      <c r="A128" s="1166"/>
      <c r="B128" s="1164"/>
      <c r="C128" s="478" t="s">
        <v>770</v>
      </c>
      <c r="D128" s="487">
        <v>0</v>
      </c>
      <c r="E128" s="483">
        <v>0</v>
      </c>
      <c r="F128" s="487">
        <v>0</v>
      </c>
      <c r="G128" s="483">
        <v>0</v>
      </c>
      <c r="H128" s="487">
        <v>0</v>
      </c>
      <c r="I128" s="483">
        <v>0</v>
      </c>
      <c r="J128" s="487">
        <v>0</v>
      </c>
      <c r="K128" s="483">
        <v>0</v>
      </c>
      <c r="L128" s="481">
        <v>1021</v>
      </c>
      <c r="M128" s="483">
        <f>L128*100/L131</f>
        <v>8.9263857317712887</v>
      </c>
      <c r="N128" s="481">
        <v>542</v>
      </c>
      <c r="O128" s="483">
        <f t="shared" si="0"/>
        <v>53.085210577864835</v>
      </c>
      <c r="P128" s="481">
        <v>479</v>
      </c>
      <c r="Q128" s="483">
        <f t="shared" si="1"/>
        <v>46.914789422135165</v>
      </c>
      <c r="R128" s="481">
        <v>85</v>
      </c>
      <c r="S128" s="483">
        <f t="shared" si="2"/>
        <v>8.32517140058766</v>
      </c>
    </row>
    <row r="129" spans="1:19">
      <c r="A129" s="1166"/>
      <c r="B129" s="1164"/>
      <c r="C129" s="478" t="s">
        <v>753</v>
      </c>
      <c r="D129" s="485">
        <v>91</v>
      </c>
      <c r="E129" s="483">
        <f>D129*100/D132</f>
        <v>7.7249575551782685</v>
      </c>
      <c r="F129" s="485">
        <v>49</v>
      </c>
      <c r="G129" s="483">
        <f>F129*100/D129</f>
        <v>53.846153846153847</v>
      </c>
      <c r="H129" s="485">
        <v>42</v>
      </c>
      <c r="I129" s="483">
        <f>H129*100/D129</f>
        <v>46.153846153846153</v>
      </c>
      <c r="J129" s="485">
        <v>9</v>
      </c>
      <c r="K129" s="483">
        <f t="shared" si="6"/>
        <v>9.8901098901098905</v>
      </c>
      <c r="L129" s="481">
        <v>2352</v>
      </c>
      <c r="M129" s="483">
        <f>L129*100/L132</f>
        <v>5.2523447967842785</v>
      </c>
      <c r="N129" s="481">
        <v>1276</v>
      </c>
      <c r="O129" s="483">
        <f t="shared" si="0"/>
        <v>54.251700680272108</v>
      </c>
      <c r="P129" s="481">
        <v>1076</v>
      </c>
      <c r="Q129" s="483">
        <f t="shared" si="1"/>
        <v>45.748299319727892</v>
      </c>
      <c r="R129" s="481">
        <v>261</v>
      </c>
      <c r="S129" s="483">
        <f t="shared" si="2"/>
        <v>11.096938775510203</v>
      </c>
    </row>
    <row r="130" spans="1:19" ht="12.75" customHeight="1">
      <c r="A130" s="1166"/>
      <c r="B130" s="1165" t="s">
        <v>588</v>
      </c>
      <c r="C130" s="199" t="s">
        <v>769</v>
      </c>
      <c r="D130" s="486">
        <f>D115+D118+D121+D124+D127</f>
        <v>855</v>
      </c>
      <c r="E130" s="488">
        <v>100</v>
      </c>
      <c r="F130" s="486">
        <f>F115+F118+F121+F124+F127</f>
        <v>529</v>
      </c>
      <c r="G130" s="484">
        <f>F130*100/D130</f>
        <v>61.87134502923977</v>
      </c>
      <c r="H130" s="486">
        <f>H115+H118+H121+H124+H127</f>
        <v>326</v>
      </c>
      <c r="I130" s="484">
        <f>H130*100/D130</f>
        <v>38.12865497076023</v>
      </c>
      <c r="J130" s="486">
        <f>J115+J118+J121+J124+J127</f>
        <v>259</v>
      </c>
      <c r="K130" s="484">
        <f t="shared" si="6"/>
        <v>30.292397660818715</v>
      </c>
      <c r="L130" s="482">
        <f>L115+L118+L121+L124+L127</f>
        <v>33342</v>
      </c>
      <c r="M130" s="488">
        <v>100</v>
      </c>
      <c r="N130" s="482">
        <f>N115+N118+N121+N124+N127</f>
        <v>20309</v>
      </c>
      <c r="O130" s="484">
        <f t="shared" si="0"/>
        <v>60.911163097594624</v>
      </c>
      <c r="P130" s="482">
        <f>P115+P118+P121+P124+P127</f>
        <v>13033</v>
      </c>
      <c r="Q130" s="484">
        <f t="shared" si="1"/>
        <v>39.088836902405376</v>
      </c>
      <c r="R130" s="482">
        <f>R115+R118+R121+R124+R127</f>
        <v>7277</v>
      </c>
      <c r="S130" s="484">
        <f t="shared" si="2"/>
        <v>21.825325415391998</v>
      </c>
    </row>
    <row r="131" spans="1:19">
      <c r="A131" s="1166"/>
      <c r="B131" s="1165"/>
      <c r="C131" s="199" t="s">
        <v>770</v>
      </c>
      <c r="D131" s="486">
        <f>D116+D119+D122+D125+D128</f>
        <v>323</v>
      </c>
      <c r="E131" s="488">
        <v>100</v>
      </c>
      <c r="F131" s="486">
        <f>F116+F119+F122+F125+F128</f>
        <v>221</v>
      </c>
      <c r="G131" s="484">
        <f>F131*100/D131</f>
        <v>68.421052631578945</v>
      </c>
      <c r="H131" s="486">
        <f>H116+H119+H122+H125+H128</f>
        <v>102</v>
      </c>
      <c r="I131" s="484">
        <f>H131*100/D131</f>
        <v>31.578947368421051</v>
      </c>
      <c r="J131" s="486">
        <f>J116+J119+J122+J125+J128</f>
        <v>24</v>
      </c>
      <c r="K131" s="484">
        <f t="shared" si="6"/>
        <v>7.4303405572755414</v>
      </c>
      <c r="L131" s="482">
        <f>L116+L119+L122+L125+L128</f>
        <v>11438</v>
      </c>
      <c r="M131" s="488">
        <v>100</v>
      </c>
      <c r="N131" s="482">
        <f>N116+N119+N122+N125+N128</f>
        <v>8466</v>
      </c>
      <c r="O131" s="484">
        <f t="shared" si="0"/>
        <v>74.016436439937053</v>
      </c>
      <c r="P131" s="482">
        <f>P116+P119+P122+P125+P128</f>
        <v>2972</v>
      </c>
      <c r="Q131" s="484">
        <f t="shared" si="1"/>
        <v>25.983563560062947</v>
      </c>
      <c r="R131" s="482">
        <f>R116+R119+R122+R125+R128</f>
        <v>1371</v>
      </c>
      <c r="S131" s="484">
        <f t="shared" si="2"/>
        <v>11.986361251967127</v>
      </c>
    </row>
    <row r="132" spans="1:19">
      <c r="A132" s="1166"/>
      <c r="B132" s="1165"/>
      <c r="C132" s="199" t="s">
        <v>753</v>
      </c>
      <c r="D132" s="486">
        <f>D130+D131</f>
        <v>1178</v>
      </c>
      <c r="E132" s="488">
        <v>100</v>
      </c>
      <c r="F132" s="486">
        <f>F130+F131</f>
        <v>750</v>
      </c>
      <c r="G132" s="484">
        <f>F132*100/D132</f>
        <v>63.667232597623091</v>
      </c>
      <c r="H132" s="486">
        <f>H130+H131</f>
        <v>428</v>
      </c>
      <c r="I132" s="484">
        <f>H132*100/D132</f>
        <v>36.332767402376909</v>
      </c>
      <c r="J132" s="486">
        <f>J130+J131</f>
        <v>283</v>
      </c>
      <c r="K132" s="484">
        <f t="shared" si="6"/>
        <v>24.02376910016978</v>
      </c>
      <c r="L132" s="482">
        <f>L130+L131</f>
        <v>44780</v>
      </c>
      <c r="M132" s="488">
        <v>100</v>
      </c>
      <c r="N132" s="482">
        <f>N130+N131</f>
        <v>28775</v>
      </c>
      <c r="O132" s="484">
        <f t="shared" si="0"/>
        <v>64.258597588209028</v>
      </c>
      <c r="P132" s="482">
        <f>P130+P131</f>
        <v>16005</v>
      </c>
      <c r="Q132" s="484">
        <f t="shared" si="1"/>
        <v>35.741402411790979</v>
      </c>
      <c r="R132" s="482">
        <f>R130+R131</f>
        <v>8648</v>
      </c>
      <c r="S132" s="484">
        <f t="shared" si="2"/>
        <v>19.312192943278248</v>
      </c>
    </row>
    <row r="133" spans="1:19">
      <c r="A133" s="1072" t="s">
        <v>512</v>
      </c>
      <c r="B133" s="1072"/>
      <c r="C133" s="1072"/>
      <c r="D133" s="1072"/>
      <c r="E133" s="1072"/>
      <c r="F133" s="1072"/>
      <c r="G133" s="1072"/>
      <c r="H133" s="1072"/>
      <c r="I133" s="1072"/>
      <c r="J133" s="1072"/>
      <c r="K133" s="1072"/>
    </row>
    <row r="136" spans="1:19">
      <c r="B136" s="433"/>
    </row>
  </sheetData>
  <mergeCells count="68">
    <mergeCell ref="L2:R2"/>
    <mergeCell ref="B127:B129"/>
    <mergeCell ref="B130:B132"/>
    <mergeCell ref="A133:K133"/>
    <mergeCell ref="D2:K2"/>
    <mergeCell ref="A115:A132"/>
    <mergeCell ref="B115:B117"/>
    <mergeCell ref="B118:B120"/>
    <mergeCell ref="B121:B123"/>
    <mergeCell ref="B124:B126"/>
    <mergeCell ref="B106:B108"/>
    <mergeCell ref="B109:B111"/>
    <mergeCell ref="B112:B114"/>
    <mergeCell ref="B94:B96"/>
    <mergeCell ref="A97:A114"/>
    <mergeCell ref="B97:B99"/>
    <mergeCell ref="B100:B102"/>
    <mergeCell ref="B103:B105"/>
    <mergeCell ref="B85:B87"/>
    <mergeCell ref="B88:B90"/>
    <mergeCell ref="B91:B93"/>
    <mergeCell ref="B73:B75"/>
    <mergeCell ref="B76:B78"/>
    <mergeCell ref="A79:A96"/>
    <mergeCell ref="B79:B81"/>
    <mergeCell ref="B82:B84"/>
    <mergeCell ref="A61:A78"/>
    <mergeCell ref="B61:B63"/>
    <mergeCell ref="B64:B66"/>
    <mergeCell ref="B67:B69"/>
    <mergeCell ref="B70:B72"/>
    <mergeCell ref="B52:B54"/>
    <mergeCell ref="B55:B57"/>
    <mergeCell ref="B58:B60"/>
    <mergeCell ref="B40:B42"/>
    <mergeCell ref="A43:A60"/>
    <mergeCell ref="B43:B45"/>
    <mergeCell ref="B46:B48"/>
    <mergeCell ref="B49:B51"/>
    <mergeCell ref="A25:A42"/>
    <mergeCell ref="B31:B33"/>
    <mergeCell ref="B34:B36"/>
    <mergeCell ref="B37:B39"/>
    <mergeCell ref="B19:B21"/>
    <mergeCell ref="B22:B24"/>
    <mergeCell ref="B25:B27"/>
    <mergeCell ref="B28:B30"/>
    <mergeCell ref="A7:A24"/>
    <mergeCell ref="B7:B9"/>
    <mergeCell ref="B10:B12"/>
    <mergeCell ref="B13:B15"/>
    <mergeCell ref="B16:B18"/>
    <mergeCell ref="A1:S1"/>
    <mergeCell ref="A3:A6"/>
    <mergeCell ref="B3:B6"/>
    <mergeCell ref="C3:C6"/>
    <mergeCell ref="D3:K3"/>
    <mergeCell ref="L3:S3"/>
    <mergeCell ref="D4:E5"/>
    <mergeCell ref="F4:K4"/>
    <mergeCell ref="L4:M5"/>
    <mergeCell ref="N4:S4"/>
    <mergeCell ref="F5:G5"/>
    <mergeCell ref="H5:I5"/>
    <mergeCell ref="J5:K5"/>
    <mergeCell ref="N5:O5"/>
    <mergeCell ref="P5:Q5"/>
    <mergeCell ref="R5:S5"/>
  </mergeCells>
  <pageMargins left="0.7" right="0.7" top="0.78740157499999996" bottom="0.78740157499999996" header="0.3" footer="0.3"/>
  <pageSetup paperSize="9" orientation="portrait" horizontalDpi="4294967293"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workbookViewId="0">
      <selection sqref="A1:J1"/>
    </sheetView>
  </sheetViews>
  <sheetFormatPr baseColWidth="10" defaultColWidth="11.125" defaultRowHeight="12.75"/>
  <cols>
    <col min="1" max="3" width="11.125" style="183"/>
    <col min="4" max="33" width="6.75" style="183" customWidth="1"/>
    <col min="34" max="16384" width="11.125" style="183"/>
  </cols>
  <sheetData>
    <row r="1" spans="1:33" ht="27.6" customHeight="1" thickBot="1">
      <c r="A1" s="394" t="s">
        <v>640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row>
    <row r="2" spans="1:33" s="446" customFormat="1" ht="13.5" thickTop="1">
      <c r="A2" s="447"/>
      <c r="B2" s="448"/>
      <c r="C2" s="449"/>
      <c r="D2" s="1168" t="s">
        <v>775</v>
      </c>
      <c r="E2" s="1168"/>
      <c r="F2" s="1178"/>
      <c r="G2" s="1167" t="s">
        <v>776</v>
      </c>
      <c r="H2" s="1168"/>
      <c r="I2" s="1178"/>
      <c r="J2" s="1167" t="s">
        <v>777</v>
      </c>
      <c r="K2" s="1168"/>
      <c r="L2" s="1178"/>
      <c r="M2" s="1167" t="s">
        <v>778</v>
      </c>
      <c r="N2" s="1168"/>
      <c r="O2" s="1178"/>
      <c r="P2" s="1167" t="s">
        <v>779</v>
      </c>
      <c r="Q2" s="1168"/>
      <c r="R2" s="1178"/>
      <c r="S2" s="1167" t="s">
        <v>780</v>
      </c>
      <c r="T2" s="1168"/>
      <c r="U2" s="1178"/>
      <c r="V2" s="1167" t="s">
        <v>781</v>
      </c>
      <c r="W2" s="1168"/>
      <c r="X2" s="1178"/>
      <c r="Y2" s="1168" t="s">
        <v>782</v>
      </c>
      <c r="Z2" s="1168"/>
      <c r="AA2" s="1168"/>
      <c r="AB2" s="1167" t="s">
        <v>783</v>
      </c>
      <c r="AC2" s="1168"/>
      <c r="AD2" s="1168"/>
      <c r="AE2" s="1167" t="s">
        <v>784</v>
      </c>
      <c r="AF2" s="1168"/>
      <c r="AG2" s="1169"/>
    </row>
    <row r="3" spans="1:33" s="446" customFormat="1">
      <c r="A3" s="454"/>
      <c r="B3" s="455"/>
      <c r="C3" s="456"/>
      <c r="D3" s="1036"/>
      <c r="E3" s="1036"/>
      <c r="F3" s="1102"/>
      <c r="G3" s="1107"/>
      <c r="H3" s="1036"/>
      <c r="I3" s="1102"/>
      <c r="J3" s="1107"/>
      <c r="K3" s="1036"/>
      <c r="L3" s="1102"/>
      <c r="M3" s="1107"/>
      <c r="N3" s="1036"/>
      <c r="O3" s="1102"/>
      <c r="P3" s="1107"/>
      <c r="Q3" s="1036"/>
      <c r="R3" s="1102"/>
      <c r="S3" s="1107"/>
      <c r="T3" s="1036"/>
      <c r="U3" s="1102"/>
      <c r="V3" s="1107"/>
      <c r="W3" s="1036"/>
      <c r="X3" s="1102"/>
      <c r="Y3" s="1036"/>
      <c r="Z3" s="1036"/>
      <c r="AA3" s="1036"/>
      <c r="AB3" s="1107"/>
      <c r="AC3" s="1036"/>
      <c r="AD3" s="1036"/>
      <c r="AE3" s="1107"/>
      <c r="AF3" s="1036"/>
      <c r="AG3" s="1108"/>
    </row>
    <row r="4" spans="1:33" s="446" customFormat="1">
      <c r="A4" s="454" t="s">
        <v>257</v>
      </c>
      <c r="B4" s="1121" t="s">
        <v>785</v>
      </c>
      <c r="C4" s="1170"/>
      <c r="D4" s="436" t="s">
        <v>586</v>
      </c>
      <c r="E4" s="437" t="s">
        <v>587</v>
      </c>
      <c r="F4" s="437" t="s">
        <v>786</v>
      </c>
      <c r="G4" s="437" t="s">
        <v>586</v>
      </c>
      <c r="H4" s="437" t="s">
        <v>587</v>
      </c>
      <c r="I4" s="437" t="s">
        <v>786</v>
      </c>
      <c r="J4" s="333" t="s">
        <v>586</v>
      </c>
      <c r="K4" s="438" t="s">
        <v>587</v>
      </c>
      <c r="L4" s="438" t="s">
        <v>786</v>
      </c>
      <c r="M4" s="437" t="s">
        <v>586</v>
      </c>
      <c r="N4" s="333" t="s">
        <v>587</v>
      </c>
      <c r="O4" s="438" t="s">
        <v>786</v>
      </c>
      <c r="P4" s="438" t="s">
        <v>586</v>
      </c>
      <c r="Q4" s="437" t="s">
        <v>587</v>
      </c>
      <c r="R4" s="333" t="s">
        <v>786</v>
      </c>
      <c r="S4" s="438" t="s">
        <v>586</v>
      </c>
      <c r="T4" s="437" t="s">
        <v>587</v>
      </c>
      <c r="U4" s="333" t="s">
        <v>786</v>
      </c>
      <c r="V4" s="438" t="s">
        <v>586</v>
      </c>
      <c r="W4" s="438" t="s">
        <v>587</v>
      </c>
      <c r="X4" s="438" t="s">
        <v>786</v>
      </c>
      <c r="Y4" s="438" t="s">
        <v>586</v>
      </c>
      <c r="Z4" s="438" t="s">
        <v>587</v>
      </c>
      <c r="AA4" s="438" t="s">
        <v>786</v>
      </c>
      <c r="AB4" s="438" t="s">
        <v>586</v>
      </c>
      <c r="AC4" s="438" t="s">
        <v>587</v>
      </c>
      <c r="AD4" s="438" t="s">
        <v>786</v>
      </c>
      <c r="AE4" s="437" t="s">
        <v>586</v>
      </c>
      <c r="AF4" s="333" t="s">
        <v>587</v>
      </c>
      <c r="AG4" s="439" t="s">
        <v>786</v>
      </c>
    </row>
    <row r="5" spans="1:33" s="446" customFormat="1">
      <c r="A5" s="454"/>
      <c r="B5" s="455"/>
      <c r="C5" s="456"/>
      <c r="D5" s="1181" t="s">
        <v>24</v>
      </c>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78"/>
    </row>
    <row r="6" spans="1:33" s="246" customFormat="1">
      <c r="A6" s="1171">
        <v>2005</v>
      </c>
      <c r="B6" s="1172" t="s">
        <v>787</v>
      </c>
      <c r="C6" s="1173"/>
      <c r="D6" s="367">
        <v>10</v>
      </c>
      <c r="E6" s="368">
        <v>9</v>
      </c>
      <c r="F6" s="368">
        <v>19</v>
      </c>
      <c r="G6" s="368">
        <v>11</v>
      </c>
      <c r="H6" s="368">
        <v>4</v>
      </c>
      <c r="I6" s="368">
        <v>15</v>
      </c>
      <c r="J6" s="368">
        <v>10</v>
      </c>
      <c r="K6" s="368">
        <v>13</v>
      </c>
      <c r="L6" s="368">
        <v>23</v>
      </c>
      <c r="M6" s="368">
        <v>12</v>
      </c>
      <c r="N6" s="368">
        <v>1</v>
      </c>
      <c r="O6" s="368">
        <v>13</v>
      </c>
      <c r="P6" s="368">
        <v>16</v>
      </c>
      <c r="Q6" s="368">
        <v>16</v>
      </c>
      <c r="R6" s="368">
        <v>32</v>
      </c>
      <c r="S6" s="368">
        <v>4</v>
      </c>
      <c r="T6" s="368">
        <v>1</v>
      </c>
      <c r="U6" s="368">
        <v>5</v>
      </c>
      <c r="V6" s="368">
        <v>0</v>
      </c>
      <c r="W6" s="368">
        <v>0</v>
      </c>
      <c r="X6" s="368">
        <v>0</v>
      </c>
      <c r="Y6" s="368">
        <v>0</v>
      </c>
      <c r="Z6" s="368">
        <v>0</v>
      </c>
      <c r="AA6" s="368">
        <v>0</v>
      </c>
      <c r="AB6" s="368">
        <v>4</v>
      </c>
      <c r="AC6" s="368">
        <v>2</v>
      </c>
      <c r="AD6" s="368">
        <v>6</v>
      </c>
      <c r="AE6" s="368">
        <v>0</v>
      </c>
      <c r="AF6" s="368">
        <v>0</v>
      </c>
      <c r="AG6" s="473">
        <v>0</v>
      </c>
    </row>
    <row r="7" spans="1:33" s="246" customFormat="1">
      <c r="A7" s="1171"/>
      <c r="B7" s="1174" t="s">
        <v>788</v>
      </c>
      <c r="C7" s="1175"/>
      <c r="D7" s="369">
        <v>17</v>
      </c>
      <c r="E7" s="370">
        <v>8</v>
      </c>
      <c r="F7" s="370">
        <v>25</v>
      </c>
      <c r="G7" s="370">
        <v>7</v>
      </c>
      <c r="H7" s="370">
        <v>3</v>
      </c>
      <c r="I7" s="370">
        <v>10</v>
      </c>
      <c r="J7" s="370">
        <v>3</v>
      </c>
      <c r="K7" s="370">
        <v>0</v>
      </c>
      <c r="L7" s="370">
        <v>3</v>
      </c>
      <c r="M7" s="370">
        <v>0</v>
      </c>
      <c r="N7" s="370">
        <v>0</v>
      </c>
      <c r="O7" s="370">
        <v>0</v>
      </c>
      <c r="P7" s="370">
        <v>1</v>
      </c>
      <c r="Q7" s="370">
        <v>1</v>
      </c>
      <c r="R7" s="370">
        <v>2</v>
      </c>
      <c r="S7" s="370">
        <v>0</v>
      </c>
      <c r="T7" s="370">
        <v>0</v>
      </c>
      <c r="U7" s="370">
        <v>0</v>
      </c>
      <c r="V7" s="370">
        <v>0</v>
      </c>
      <c r="W7" s="370">
        <v>0</v>
      </c>
      <c r="X7" s="370">
        <v>0</v>
      </c>
      <c r="Y7" s="370">
        <v>0</v>
      </c>
      <c r="Z7" s="370">
        <v>0</v>
      </c>
      <c r="AA7" s="370">
        <v>0</v>
      </c>
      <c r="AB7" s="370">
        <v>0</v>
      </c>
      <c r="AC7" s="370">
        <v>0</v>
      </c>
      <c r="AD7" s="370">
        <v>0</v>
      </c>
      <c r="AE7" s="370">
        <v>0</v>
      </c>
      <c r="AF7" s="370">
        <v>0</v>
      </c>
      <c r="AG7" s="474">
        <v>0</v>
      </c>
    </row>
    <row r="8" spans="1:33" s="246" customFormat="1">
      <c r="A8" s="1171"/>
      <c r="B8" s="1176" t="s">
        <v>789</v>
      </c>
      <c r="C8" s="1177"/>
      <c r="D8" s="367">
        <v>15</v>
      </c>
      <c r="E8" s="368">
        <v>6</v>
      </c>
      <c r="F8" s="368">
        <v>21</v>
      </c>
      <c r="G8" s="368">
        <v>3</v>
      </c>
      <c r="H8" s="368">
        <v>1</v>
      </c>
      <c r="I8" s="368">
        <v>4</v>
      </c>
      <c r="J8" s="368">
        <v>0</v>
      </c>
      <c r="K8" s="368">
        <v>0</v>
      </c>
      <c r="L8" s="368">
        <v>0</v>
      </c>
      <c r="M8" s="368">
        <v>1</v>
      </c>
      <c r="N8" s="368">
        <v>0</v>
      </c>
      <c r="O8" s="368">
        <v>1</v>
      </c>
      <c r="P8" s="368">
        <v>3</v>
      </c>
      <c r="Q8" s="368">
        <v>3</v>
      </c>
      <c r="R8" s="368">
        <v>6</v>
      </c>
      <c r="S8" s="368">
        <v>1</v>
      </c>
      <c r="T8" s="368">
        <v>2</v>
      </c>
      <c r="U8" s="368">
        <v>3</v>
      </c>
      <c r="V8" s="368">
        <v>0</v>
      </c>
      <c r="W8" s="368">
        <v>0</v>
      </c>
      <c r="X8" s="368">
        <v>0</v>
      </c>
      <c r="Y8" s="368">
        <v>0</v>
      </c>
      <c r="Z8" s="368">
        <v>0</v>
      </c>
      <c r="AA8" s="368">
        <v>0</v>
      </c>
      <c r="AB8" s="368">
        <v>1</v>
      </c>
      <c r="AC8" s="368">
        <v>0</v>
      </c>
      <c r="AD8" s="368">
        <v>1</v>
      </c>
      <c r="AE8" s="368">
        <v>0</v>
      </c>
      <c r="AF8" s="368">
        <v>2</v>
      </c>
      <c r="AG8" s="473">
        <v>2</v>
      </c>
    </row>
    <row r="9" spans="1:33" s="246" customFormat="1">
      <c r="A9" s="1171"/>
      <c r="B9" s="1174" t="s">
        <v>790</v>
      </c>
      <c r="C9" s="1175"/>
      <c r="D9" s="369">
        <v>18</v>
      </c>
      <c r="E9" s="370">
        <v>1</v>
      </c>
      <c r="F9" s="370">
        <v>19</v>
      </c>
      <c r="G9" s="370">
        <v>2</v>
      </c>
      <c r="H9" s="370">
        <v>4</v>
      </c>
      <c r="I9" s="370">
        <v>6</v>
      </c>
      <c r="J9" s="370">
        <v>10</v>
      </c>
      <c r="K9" s="370">
        <v>2</v>
      </c>
      <c r="L9" s="370">
        <v>12</v>
      </c>
      <c r="M9" s="370">
        <v>23</v>
      </c>
      <c r="N9" s="370">
        <v>7</v>
      </c>
      <c r="O9" s="370">
        <v>30</v>
      </c>
      <c r="P9" s="370">
        <v>6</v>
      </c>
      <c r="Q9" s="370">
        <v>2</v>
      </c>
      <c r="R9" s="370">
        <v>8</v>
      </c>
      <c r="S9" s="370">
        <v>7</v>
      </c>
      <c r="T9" s="370">
        <v>5</v>
      </c>
      <c r="U9" s="370">
        <v>12</v>
      </c>
      <c r="V9" s="370">
        <v>0</v>
      </c>
      <c r="W9" s="370">
        <v>0</v>
      </c>
      <c r="X9" s="370">
        <v>0</v>
      </c>
      <c r="Y9" s="370">
        <v>0</v>
      </c>
      <c r="Z9" s="370">
        <v>0</v>
      </c>
      <c r="AA9" s="370">
        <v>0</v>
      </c>
      <c r="AB9" s="370">
        <v>3</v>
      </c>
      <c r="AC9" s="370">
        <v>0</v>
      </c>
      <c r="AD9" s="370">
        <v>3</v>
      </c>
      <c r="AE9" s="370">
        <v>4</v>
      </c>
      <c r="AF9" s="370">
        <v>1</v>
      </c>
      <c r="AG9" s="474">
        <v>5</v>
      </c>
    </row>
    <row r="10" spans="1:33" s="246" customFormat="1">
      <c r="A10" s="476"/>
      <c r="B10" s="1172" t="s">
        <v>588</v>
      </c>
      <c r="C10" s="1173"/>
      <c r="D10" s="367">
        <f t="shared" ref="D10:AG10" si="0">SUM(D6:D9)</f>
        <v>60</v>
      </c>
      <c r="E10" s="367">
        <f t="shared" si="0"/>
        <v>24</v>
      </c>
      <c r="F10" s="367">
        <f t="shared" si="0"/>
        <v>84</v>
      </c>
      <c r="G10" s="367">
        <f t="shared" si="0"/>
        <v>23</v>
      </c>
      <c r="H10" s="367">
        <f t="shared" si="0"/>
        <v>12</v>
      </c>
      <c r="I10" s="367">
        <f t="shared" si="0"/>
        <v>35</v>
      </c>
      <c r="J10" s="367">
        <f t="shared" si="0"/>
        <v>23</v>
      </c>
      <c r="K10" s="367">
        <f t="shared" si="0"/>
        <v>15</v>
      </c>
      <c r="L10" s="367">
        <f t="shared" si="0"/>
        <v>38</v>
      </c>
      <c r="M10" s="367">
        <f t="shared" si="0"/>
        <v>36</v>
      </c>
      <c r="N10" s="367">
        <f t="shared" si="0"/>
        <v>8</v>
      </c>
      <c r="O10" s="367">
        <f t="shared" si="0"/>
        <v>44</v>
      </c>
      <c r="P10" s="367">
        <f t="shared" si="0"/>
        <v>26</v>
      </c>
      <c r="Q10" s="367">
        <f t="shared" si="0"/>
        <v>22</v>
      </c>
      <c r="R10" s="367">
        <f t="shared" si="0"/>
        <v>48</v>
      </c>
      <c r="S10" s="367">
        <f t="shared" si="0"/>
        <v>12</v>
      </c>
      <c r="T10" s="367">
        <f t="shared" si="0"/>
        <v>8</v>
      </c>
      <c r="U10" s="367">
        <f t="shared" si="0"/>
        <v>20</v>
      </c>
      <c r="V10" s="367">
        <f t="shared" si="0"/>
        <v>0</v>
      </c>
      <c r="W10" s="367">
        <f t="shared" si="0"/>
        <v>0</v>
      </c>
      <c r="X10" s="367">
        <f t="shared" si="0"/>
        <v>0</v>
      </c>
      <c r="Y10" s="367">
        <f t="shared" si="0"/>
        <v>0</v>
      </c>
      <c r="Z10" s="367">
        <f t="shared" si="0"/>
        <v>0</v>
      </c>
      <c r="AA10" s="367">
        <f t="shared" si="0"/>
        <v>0</v>
      </c>
      <c r="AB10" s="367">
        <f t="shared" si="0"/>
        <v>8</v>
      </c>
      <c r="AC10" s="367">
        <f t="shared" si="0"/>
        <v>2</v>
      </c>
      <c r="AD10" s="367">
        <f t="shared" si="0"/>
        <v>10</v>
      </c>
      <c r="AE10" s="367">
        <f t="shared" si="0"/>
        <v>4</v>
      </c>
      <c r="AF10" s="367">
        <f t="shared" si="0"/>
        <v>3</v>
      </c>
      <c r="AG10" s="473">
        <f t="shared" si="0"/>
        <v>7</v>
      </c>
    </row>
    <row r="11" spans="1:33" s="446" customFormat="1">
      <c r="A11" s="454"/>
      <c r="B11" s="455"/>
      <c r="C11" s="456"/>
      <c r="D11" s="1181" t="s">
        <v>24</v>
      </c>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78"/>
    </row>
    <row r="12" spans="1:33" s="246" customFormat="1">
      <c r="A12" s="1171">
        <v>2006</v>
      </c>
      <c r="B12" s="1172" t="s">
        <v>787</v>
      </c>
      <c r="C12" s="1173"/>
      <c r="D12" s="367">
        <v>13</v>
      </c>
      <c r="E12" s="368">
        <v>11</v>
      </c>
      <c r="F12" s="368">
        <v>24</v>
      </c>
      <c r="G12" s="368">
        <v>7</v>
      </c>
      <c r="H12" s="368">
        <v>3</v>
      </c>
      <c r="I12" s="368">
        <v>10</v>
      </c>
      <c r="J12" s="368">
        <v>9</v>
      </c>
      <c r="K12" s="368">
        <v>10</v>
      </c>
      <c r="L12" s="368">
        <v>19</v>
      </c>
      <c r="M12" s="368">
        <v>3</v>
      </c>
      <c r="N12" s="368">
        <v>4</v>
      </c>
      <c r="O12" s="368">
        <v>7</v>
      </c>
      <c r="P12" s="368">
        <v>14</v>
      </c>
      <c r="Q12" s="368">
        <v>9</v>
      </c>
      <c r="R12" s="368">
        <v>23</v>
      </c>
      <c r="S12" s="368">
        <v>4</v>
      </c>
      <c r="T12" s="368">
        <v>7</v>
      </c>
      <c r="U12" s="368">
        <v>11</v>
      </c>
      <c r="V12" s="368">
        <v>0</v>
      </c>
      <c r="W12" s="368">
        <v>0</v>
      </c>
      <c r="X12" s="368">
        <v>0</v>
      </c>
      <c r="Y12" s="368">
        <v>0</v>
      </c>
      <c r="Z12" s="368">
        <v>0</v>
      </c>
      <c r="AA12" s="368">
        <v>0</v>
      </c>
      <c r="AB12" s="368">
        <v>0</v>
      </c>
      <c r="AC12" s="368">
        <v>0</v>
      </c>
      <c r="AD12" s="368">
        <v>0</v>
      </c>
      <c r="AE12" s="368">
        <v>0</v>
      </c>
      <c r="AF12" s="368">
        <v>0</v>
      </c>
      <c r="AG12" s="473">
        <v>0</v>
      </c>
    </row>
    <row r="13" spans="1:33" s="246" customFormat="1">
      <c r="A13" s="1171"/>
      <c r="B13" s="1174" t="s">
        <v>788</v>
      </c>
      <c r="C13" s="1175"/>
      <c r="D13" s="369">
        <v>21</v>
      </c>
      <c r="E13" s="370">
        <v>5</v>
      </c>
      <c r="F13" s="370">
        <v>26</v>
      </c>
      <c r="G13" s="370">
        <v>12</v>
      </c>
      <c r="H13" s="370">
        <v>2</v>
      </c>
      <c r="I13" s="370">
        <v>14</v>
      </c>
      <c r="J13" s="370">
        <v>1</v>
      </c>
      <c r="K13" s="370">
        <v>1</v>
      </c>
      <c r="L13" s="370">
        <v>2</v>
      </c>
      <c r="M13" s="370">
        <v>0</v>
      </c>
      <c r="N13" s="370">
        <v>0</v>
      </c>
      <c r="O13" s="370">
        <v>0</v>
      </c>
      <c r="P13" s="370">
        <v>1</v>
      </c>
      <c r="Q13" s="370">
        <v>1</v>
      </c>
      <c r="R13" s="370">
        <v>2</v>
      </c>
      <c r="S13" s="370">
        <v>0</v>
      </c>
      <c r="T13" s="370">
        <v>0</v>
      </c>
      <c r="U13" s="370">
        <v>0</v>
      </c>
      <c r="V13" s="370">
        <v>0</v>
      </c>
      <c r="W13" s="370">
        <v>0</v>
      </c>
      <c r="X13" s="370">
        <v>0</v>
      </c>
      <c r="Y13" s="370">
        <v>0</v>
      </c>
      <c r="Z13" s="370">
        <v>0</v>
      </c>
      <c r="AA13" s="370">
        <v>0</v>
      </c>
      <c r="AB13" s="370">
        <v>0</v>
      </c>
      <c r="AC13" s="370">
        <v>0</v>
      </c>
      <c r="AD13" s="370">
        <v>0</v>
      </c>
      <c r="AE13" s="370">
        <v>0</v>
      </c>
      <c r="AF13" s="370">
        <v>0</v>
      </c>
      <c r="AG13" s="474">
        <v>0</v>
      </c>
    </row>
    <row r="14" spans="1:33" s="246" customFormat="1">
      <c r="A14" s="1171"/>
      <c r="B14" s="1176" t="s">
        <v>789</v>
      </c>
      <c r="C14" s="1177"/>
      <c r="D14" s="367">
        <v>9</v>
      </c>
      <c r="E14" s="368">
        <v>9</v>
      </c>
      <c r="F14" s="368">
        <v>18</v>
      </c>
      <c r="G14" s="368">
        <v>0</v>
      </c>
      <c r="H14" s="368">
        <v>1</v>
      </c>
      <c r="I14" s="368">
        <v>1</v>
      </c>
      <c r="J14" s="368">
        <v>0</v>
      </c>
      <c r="K14" s="368">
        <v>0</v>
      </c>
      <c r="L14" s="368">
        <v>0</v>
      </c>
      <c r="M14" s="368">
        <v>0</v>
      </c>
      <c r="N14" s="368">
        <v>0</v>
      </c>
      <c r="O14" s="368">
        <v>0</v>
      </c>
      <c r="P14" s="368">
        <v>1</v>
      </c>
      <c r="Q14" s="368">
        <v>1</v>
      </c>
      <c r="R14" s="368">
        <v>2</v>
      </c>
      <c r="S14" s="368">
        <v>1</v>
      </c>
      <c r="T14" s="368">
        <v>1</v>
      </c>
      <c r="U14" s="368">
        <v>2</v>
      </c>
      <c r="V14" s="368">
        <v>0</v>
      </c>
      <c r="W14" s="368">
        <v>0</v>
      </c>
      <c r="X14" s="368">
        <v>0</v>
      </c>
      <c r="Y14" s="368">
        <v>0</v>
      </c>
      <c r="Z14" s="368">
        <v>0</v>
      </c>
      <c r="AA14" s="368">
        <v>0</v>
      </c>
      <c r="AB14" s="368">
        <v>0</v>
      </c>
      <c r="AC14" s="368">
        <v>0</v>
      </c>
      <c r="AD14" s="368">
        <v>0</v>
      </c>
      <c r="AE14" s="368">
        <v>0</v>
      </c>
      <c r="AF14" s="368">
        <v>0</v>
      </c>
      <c r="AG14" s="473">
        <v>0</v>
      </c>
    </row>
    <row r="15" spans="1:33" s="246" customFormat="1">
      <c r="A15" s="1171"/>
      <c r="B15" s="1174" t="s">
        <v>790</v>
      </c>
      <c r="C15" s="1175"/>
      <c r="D15" s="369">
        <v>17</v>
      </c>
      <c r="E15" s="370">
        <v>4</v>
      </c>
      <c r="F15" s="370">
        <v>21</v>
      </c>
      <c r="G15" s="370">
        <v>2</v>
      </c>
      <c r="H15" s="370">
        <v>0</v>
      </c>
      <c r="I15" s="370">
        <v>2</v>
      </c>
      <c r="J15" s="370">
        <v>7</v>
      </c>
      <c r="K15" s="370">
        <v>3</v>
      </c>
      <c r="L15" s="370">
        <v>10</v>
      </c>
      <c r="M15" s="370">
        <v>15</v>
      </c>
      <c r="N15" s="370">
        <v>4</v>
      </c>
      <c r="O15" s="370">
        <v>19</v>
      </c>
      <c r="P15" s="370">
        <v>8</v>
      </c>
      <c r="Q15" s="370">
        <v>1</v>
      </c>
      <c r="R15" s="370">
        <v>9</v>
      </c>
      <c r="S15" s="370">
        <v>13</v>
      </c>
      <c r="T15" s="370">
        <v>1</v>
      </c>
      <c r="U15" s="370">
        <v>14</v>
      </c>
      <c r="V15" s="370">
        <v>0</v>
      </c>
      <c r="W15" s="370">
        <v>0</v>
      </c>
      <c r="X15" s="370">
        <v>0</v>
      </c>
      <c r="Y15" s="370">
        <v>0</v>
      </c>
      <c r="Z15" s="370">
        <v>0</v>
      </c>
      <c r="AA15" s="370">
        <v>0</v>
      </c>
      <c r="AB15" s="370">
        <v>3</v>
      </c>
      <c r="AC15" s="370">
        <v>0</v>
      </c>
      <c r="AD15" s="370">
        <v>3</v>
      </c>
      <c r="AE15" s="370">
        <v>0</v>
      </c>
      <c r="AF15" s="370">
        <v>0</v>
      </c>
      <c r="AG15" s="474">
        <v>0</v>
      </c>
    </row>
    <row r="16" spans="1:33" s="246" customFormat="1">
      <c r="A16" s="476"/>
      <c r="B16" s="1172" t="s">
        <v>588</v>
      </c>
      <c r="C16" s="1173"/>
      <c r="D16" s="367">
        <f t="shared" ref="D16:AG16" si="1">SUM(D12:D15)</f>
        <v>60</v>
      </c>
      <c r="E16" s="367">
        <f t="shared" si="1"/>
        <v>29</v>
      </c>
      <c r="F16" s="367">
        <f t="shared" si="1"/>
        <v>89</v>
      </c>
      <c r="G16" s="367">
        <f t="shared" si="1"/>
        <v>21</v>
      </c>
      <c r="H16" s="367">
        <f t="shared" si="1"/>
        <v>6</v>
      </c>
      <c r="I16" s="367">
        <f t="shared" si="1"/>
        <v>27</v>
      </c>
      <c r="J16" s="367">
        <f t="shared" si="1"/>
        <v>17</v>
      </c>
      <c r="K16" s="367">
        <f t="shared" si="1"/>
        <v>14</v>
      </c>
      <c r="L16" s="367">
        <f t="shared" si="1"/>
        <v>31</v>
      </c>
      <c r="M16" s="367">
        <f t="shared" si="1"/>
        <v>18</v>
      </c>
      <c r="N16" s="367">
        <f t="shared" si="1"/>
        <v>8</v>
      </c>
      <c r="O16" s="367">
        <f t="shared" si="1"/>
        <v>26</v>
      </c>
      <c r="P16" s="367">
        <f t="shared" si="1"/>
        <v>24</v>
      </c>
      <c r="Q16" s="367">
        <f t="shared" si="1"/>
        <v>12</v>
      </c>
      <c r="R16" s="367">
        <f t="shared" si="1"/>
        <v>36</v>
      </c>
      <c r="S16" s="367">
        <f t="shared" si="1"/>
        <v>18</v>
      </c>
      <c r="T16" s="367">
        <f t="shared" si="1"/>
        <v>9</v>
      </c>
      <c r="U16" s="367">
        <f t="shared" si="1"/>
        <v>27</v>
      </c>
      <c r="V16" s="367">
        <f t="shared" si="1"/>
        <v>0</v>
      </c>
      <c r="W16" s="367">
        <f t="shared" si="1"/>
        <v>0</v>
      </c>
      <c r="X16" s="367">
        <f t="shared" si="1"/>
        <v>0</v>
      </c>
      <c r="Y16" s="367">
        <f t="shared" si="1"/>
        <v>0</v>
      </c>
      <c r="Z16" s="367">
        <f t="shared" si="1"/>
        <v>0</v>
      </c>
      <c r="AA16" s="367">
        <f t="shared" si="1"/>
        <v>0</v>
      </c>
      <c r="AB16" s="367">
        <f t="shared" si="1"/>
        <v>3</v>
      </c>
      <c r="AC16" s="367">
        <f t="shared" si="1"/>
        <v>0</v>
      </c>
      <c r="AD16" s="367">
        <f t="shared" si="1"/>
        <v>3</v>
      </c>
      <c r="AE16" s="367">
        <f t="shared" si="1"/>
        <v>0</v>
      </c>
      <c r="AF16" s="367">
        <f t="shared" si="1"/>
        <v>0</v>
      </c>
      <c r="AG16" s="473">
        <f t="shared" si="1"/>
        <v>0</v>
      </c>
    </row>
    <row r="17" spans="1:33" s="446" customFormat="1">
      <c r="A17" s="454"/>
      <c r="B17" s="455"/>
      <c r="C17" s="456"/>
      <c r="D17" s="1181" t="s">
        <v>24</v>
      </c>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78"/>
    </row>
    <row r="18" spans="1:33" s="246" customFormat="1">
      <c r="A18" s="1171">
        <v>2007</v>
      </c>
      <c r="B18" s="1172" t="s">
        <v>787</v>
      </c>
      <c r="C18" s="1173"/>
      <c r="D18" s="367">
        <v>21</v>
      </c>
      <c r="E18" s="368">
        <v>9</v>
      </c>
      <c r="F18" s="368">
        <v>30</v>
      </c>
      <c r="G18" s="368">
        <v>3</v>
      </c>
      <c r="H18" s="368">
        <v>1</v>
      </c>
      <c r="I18" s="368">
        <v>4</v>
      </c>
      <c r="J18" s="368">
        <v>10</v>
      </c>
      <c r="K18" s="368">
        <v>7</v>
      </c>
      <c r="L18" s="368">
        <v>17</v>
      </c>
      <c r="M18" s="368">
        <v>5</v>
      </c>
      <c r="N18" s="368">
        <v>10</v>
      </c>
      <c r="O18" s="368">
        <v>15</v>
      </c>
      <c r="P18" s="368">
        <v>4</v>
      </c>
      <c r="Q18" s="368">
        <v>3</v>
      </c>
      <c r="R18" s="368">
        <v>7</v>
      </c>
      <c r="S18" s="368">
        <v>3</v>
      </c>
      <c r="T18" s="368">
        <v>3</v>
      </c>
      <c r="U18" s="368">
        <v>6</v>
      </c>
      <c r="V18" s="368">
        <v>0</v>
      </c>
      <c r="W18" s="368">
        <v>0</v>
      </c>
      <c r="X18" s="368">
        <v>0</v>
      </c>
      <c r="Y18" s="368">
        <v>0</v>
      </c>
      <c r="Z18" s="368">
        <v>0</v>
      </c>
      <c r="AA18" s="368">
        <v>0</v>
      </c>
      <c r="AB18" s="368">
        <v>0</v>
      </c>
      <c r="AC18" s="368">
        <v>0</v>
      </c>
      <c r="AD18" s="368">
        <v>0</v>
      </c>
      <c r="AE18" s="368">
        <v>0</v>
      </c>
      <c r="AF18" s="368">
        <v>0</v>
      </c>
      <c r="AG18" s="473">
        <v>0</v>
      </c>
    </row>
    <row r="19" spans="1:33" s="246" customFormat="1">
      <c r="A19" s="1171"/>
      <c r="B19" s="1174" t="s">
        <v>788</v>
      </c>
      <c r="C19" s="1175"/>
      <c r="D19" s="369">
        <v>29</v>
      </c>
      <c r="E19" s="370">
        <v>13</v>
      </c>
      <c r="F19" s="370">
        <v>42</v>
      </c>
      <c r="G19" s="370">
        <v>3</v>
      </c>
      <c r="H19" s="370">
        <v>3</v>
      </c>
      <c r="I19" s="370">
        <v>6</v>
      </c>
      <c r="J19" s="370">
        <v>1</v>
      </c>
      <c r="K19" s="370">
        <v>1</v>
      </c>
      <c r="L19" s="370">
        <v>2</v>
      </c>
      <c r="M19" s="370">
        <v>0</v>
      </c>
      <c r="N19" s="370">
        <v>0</v>
      </c>
      <c r="O19" s="370">
        <v>0</v>
      </c>
      <c r="P19" s="370">
        <v>0</v>
      </c>
      <c r="Q19" s="370">
        <v>0</v>
      </c>
      <c r="R19" s="370">
        <v>0</v>
      </c>
      <c r="S19" s="370">
        <v>1</v>
      </c>
      <c r="T19" s="370">
        <v>0</v>
      </c>
      <c r="U19" s="370">
        <v>1</v>
      </c>
      <c r="V19" s="370">
        <v>0</v>
      </c>
      <c r="W19" s="370">
        <v>0</v>
      </c>
      <c r="X19" s="370">
        <v>0</v>
      </c>
      <c r="Y19" s="370">
        <v>0</v>
      </c>
      <c r="Z19" s="370">
        <v>0</v>
      </c>
      <c r="AA19" s="370">
        <v>0</v>
      </c>
      <c r="AB19" s="370">
        <v>0</v>
      </c>
      <c r="AC19" s="370">
        <v>0</v>
      </c>
      <c r="AD19" s="370">
        <v>0</v>
      </c>
      <c r="AE19" s="370">
        <v>0</v>
      </c>
      <c r="AF19" s="370">
        <v>0</v>
      </c>
      <c r="AG19" s="474">
        <v>0</v>
      </c>
    </row>
    <row r="20" spans="1:33" s="246" customFormat="1">
      <c r="A20" s="1171"/>
      <c r="B20" s="1176" t="s">
        <v>789</v>
      </c>
      <c r="C20" s="1177"/>
      <c r="D20" s="367">
        <v>10</v>
      </c>
      <c r="E20" s="368">
        <v>5</v>
      </c>
      <c r="F20" s="368">
        <v>15</v>
      </c>
      <c r="G20" s="368">
        <v>3</v>
      </c>
      <c r="H20" s="368">
        <v>0</v>
      </c>
      <c r="I20" s="368">
        <v>3</v>
      </c>
      <c r="J20" s="368">
        <v>1</v>
      </c>
      <c r="K20" s="368">
        <v>0</v>
      </c>
      <c r="L20" s="368">
        <v>1</v>
      </c>
      <c r="M20" s="368">
        <v>0</v>
      </c>
      <c r="N20" s="368">
        <v>0</v>
      </c>
      <c r="O20" s="368">
        <v>0</v>
      </c>
      <c r="P20" s="368">
        <v>5</v>
      </c>
      <c r="Q20" s="368">
        <v>1</v>
      </c>
      <c r="R20" s="368">
        <v>6</v>
      </c>
      <c r="S20" s="368">
        <v>2</v>
      </c>
      <c r="T20" s="368">
        <v>2</v>
      </c>
      <c r="U20" s="368">
        <v>4</v>
      </c>
      <c r="V20" s="368">
        <v>0</v>
      </c>
      <c r="W20" s="368">
        <v>0</v>
      </c>
      <c r="X20" s="368">
        <v>0</v>
      </c>
      <c r="Y20" s="368">
        <v>0</v>
      </c>
      <c r="Z20" s="368">
        <v>0</v>
      </c>
      <c r="AA20" s="368">
        <v>0</v>
      </c>
      <c r="AB20" s="368">
        <v>0</v>
      </c>
      <c r="AC20" s="368">
        <v>0</v>
      </c>
      <c r="AD20" s="368">
        <v>0</v>
      </c>
      <c r="AE20" s="368">
        <v>0</v>
      </c>
      <c r="AF20" s="368">
        <v>0</v>
      </c>
      <c r="AG20" s="473">
        <v>0</v>
      </c>
    </row>
    <row r="21" spans="1:33" s="246" customFormat="1">
      <c r="A21" s="1171"/>
      <c r="B21" s="1174" t="s">
        <v>790</v>
      </c>
      <c r="C21" s="1175"/>
      <c r="D21" s="369">
        <v>6</v>
      </c>
      <c r="E21" s="370">
        <v>6</v>
      </c>
      <c r="F21" s="370">
        <v>12</v>
      </c>
      <c r="G21" s="370">
        <v>4</v>
      </c>
      <c r="H21" s="370">
        <v>3</v>
      </c>
      <c r="I21" s="370">
        <v>7</v>
      </c>
      <c r="J21" s="370">
        <v>12</v>
      </c>
      <c r="K21" s="370">
        <v>2</v>
      </c>
      <c r="L21" s="370">
        <v>14</v>
      </c>
      <c r="M21" s="370">
        <v>6</v>
      </c>
      <c r="N21" s="370">
        <v>6</v>
      </c>
      <c r="O21" s="370">
        <v>12</v>
      </c>
      <c r="P21" s="370">
        <v>6</v>
      </c>
      <c r="Q21" s="370">
        <v>0</v>
      </c>
      <c r="R21" s="370">
        <v>6</v>
      </c>
      <c r="S21" s="370">
        <v>5</v>
      </c>
      <c r="T21" s="370">
        <v>4</v>
      </c>
      <c r="U21" s="370">
        <v>9</v>
      </c>
      <c r="V21" s="370">
        <v>0</v>
      </c>
      <c r="W21" s="370">
        <v>2</v>
      </c>
      <c r="X21" s="370">
        <v>2</v>
      </c>
      <c r="Y21" s="370">
        <v>0</v>
      </c>
      <c r="Z21" s="370">
        <v>0</v>
      </c>
      <c r="AA21" s="370">
        <v>0</v>
      </c>
      <c r="AB21" s="370">
        <v>3</v>
      </c>
      <c r="AC21" s="370">
        <v>3</v>
      </c>
      <c r="AD21" s="370">
        <v>6</v>
      </c>
      <c r="AE21" s="370">
        <v>0</v>
      </c>
      <c r="AF21" s="370">
        <v>0</v>
      </c>
      <c r="AG21" s="474">
        <v>0</v>
      </c>
    </row>
    <row r="22" spans="1:33" s="246" customFormat="1">
      <c r="A22" s="476"/>
      <c r="B22" s="1172" t="s">
        <v>588</v>
      </c>
      <c r="C22" s="1173"/>
      <c r="D22" s="367">
        <f t="shared" ref="D22:AG22" si="2">SUM(D18:D21)</f>
        <v>66</v>
      </c>
      <c r="E22" s="367">
        <f t="shared" si="2"/>
        <v>33</v>
      </c>
      <c r="F22" s="367">
        <f t="shared" si="2"/>
        <v>99</v>
      </c>
      <c r="G22" s="367">
        <f t="shared" si="2"/>
        <v>13</v>
      </c>
      <c r="H22" s="367">
        <f t="shared" si="2"/>
        <v>7</v>
      </c>
      <c r="I22" s="367">
        <f t="shared" si="2"/>
        <v>20</v>
      </c>
      <c r="J22" s="367">
        <f t="shared" si="2"/>
        <v>24</v>
      </c>
      <c r="K22" s="367">
        <f t="shared" si="2"/>
        <v>10</v>
      </c>
      <c r="L22" s="367">
        <f t="shared" si="2"/>
        <v>34</v>
      </c>
      <c r="M22" s="367">
        <f t="shared" si="2"/>
        <v>11</v>
      </c>
      <c r="N22" s="367">
        <f t="shared" si="2"/>
        <v>16</v>
      </c>
      <c r="O22" s="367">
        <f t="shared" si="2"/>
        <v>27</v>
      </c>
      <c r="P22" s="367">
        <f t="shared" si="2"/>
        <v>15</v>
      </c>
      <c r="Q22" s="367">
        <f t="shared" si="2"/>
        <v>4</v>
      </c>
      <c r="R22" s="367">
        <f t="shared" si="2"/>
        <v>19</v>
      </c>
      <c r="S22" s="367">
        <f t="shared" si="2"/>
        <v>11</v>
      </c>
      <c r="T22" s="367">
        <f t="shared" si="2"/>
        <v>9</v>
      </c>
      <c r="U22" s="367">
        <f t="shared" si="2"/>
        <v>20</v>
      </c>
      <c r="V22" s="367">
        <f t="shared" si="2"/>
        <v>0</v>
      </c>
      <c r="W22" s="367">
        <f t="shared" si="2"/>
        <v>2</v>
      </c>
      <c r="X22" s="367">
        <f t="shared" si="2"/>
        <v>2</v>
      </c>
      <c r="Y22" s="367">
        <f t="shared" si="2"/>
        <v>0</v>
      </c>
      <c r="Z22" s="367">
        <f t="shared" si="2"/>
        <v>0</v>
      </c>
      <c r="AA22" s="367">
        <f t="shared" si="2"/>
        <v>0</v>
      </c>
      <c r="AB22" s="367">
        <f t="shared" si="2"/>
        <v>3</v>
      </c>
      <c r="AC22" s="367">
        <f t="shared" si="2"/>
        <v>3</v>
      </c>
      <c r="AD22" s="367">
        <f t="shared" si="2"/>
        <v>6</v>
      </c>
      <c r="AE22" s="367">
        <f t="shared" si="2"/>
        <v>0</v>
      </c>
      <c r="AF22" s="367">
        <f t="shared" si="2"/>
        <v>0</v>
      </c>
      <c r="AG22" s="473">
        <f t="shared" si="2"/>
        <v>0</v>
      </c>
    </row>
    <row r="23" spans="1:33" s="469" customFormat="1">
      <c r="A23" s="454"/>
      <c r="B23" s="455"/>
      <c r="C23" s="456"/>
      <c r="D23" s="1181" t="s">
        <v>24</v>
      </c>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78"/>
    </row>
    <row r="24" spans="1:33" s="246" customFormat="1">
      <c r="A24" s="1171">
        <v>2008</v>
      </c>
      <c r="B24" s="1172" t="s">
        <v>787</v>
      </c>
      <c r="C24" s="1173"/>
      <c r="D24" s="367">
        <v>4</v>
      </c>
      <c r="E24" s="368">
        <v>4</v>
      </c>
      <c r="F24" s="368">
        <v>8</v>
      </c>
      <c r="G24" s="368">
        <v>8</v>
      </c>
      <c r="H24" s="368">
        <v>4</v>
      </c>
      <c r="I24" s="368">
        <v>12</v>
      </c>
      <c r="J24" s="368">
        <v>9</v>
      </c>
      <c r="K24" s="368">
        <v>9</v>
      </c>
      <c r="L24" s="368">
        <v>18</v>
      </c>
      <c r="M24" s="368">
        <v>2</v>
      </c>
      <c r="N24" s="368">
        <v>0</v>
      </c>
      <c r="O24" s="368">
        <v>2</v>
      </c>
      <c r="P24" s="368">
        <v>19</v>
      </c>
      <c r="Q24" s="368">
        <v>11</v>
      </c>
      <c r="R24" s="368">
        <v>30</v>
      </c>
      <c r="S24" s="368">
        <v>7</v>
      </c>
      <c r="T24" s="368">
        <v>3</v>
      </c>
      <c r="U24" s="368">
        <v>10</v>
      </c>
      <c r="V24" s="368">
        <v>0</v>
      </c>
      <c r="W24" s="368">
        <v>0</v>
      </c>
      <c r="X24" s="368">
        <v>0</v>
      </c>
      <c r="Y24" s="368">
        <v>0</v>
      </c>
      <c r="Z24" s="368">
        <v>0</v>
      </c>
      <c r="AA24" s="368">
        <v>0</v>
      </c>
      <c r="AB24" s="368">
        <v>0</v>
      </c>
      <c r="AC24" s="368">
        <v>0</v>
      </c>
      <c r="AD24" s="368">
        <v>0</v>
      </c>
      <c r="AE24" s="368">
        <v>0</v>
      </c>
      <c r="AF24" s="368">
        <v>0</v>
      </c>
      <c r="AG24" s="473">
        <v>0</v>
      </c>
    </row>
    <row r="25" spans="1:33" s="246" customFormat="1">
      <c r="A25" s="1171"/>
      <c r="B25" s="1174" t="s">
        <v>788</v>
      </c>
      <c r="C25" s="1175"/>
      <c r="D25" s="369">
        <v>19</v>
      </c>
      <c r="E25" s="370">
        <v>11</v>
      </c>
      <c r="F25" s="370">
        <v>30</v>
      </c>
      <c r="G25" s="370">
        <v>3</v>
      </c>
      <c r="H25" s="370">
        <v>3</v>
      </c>
      <c r="I25" s="370">
        <v>6</v>
      </c>
      <c r="J25" s="370">
        <v>4</v>
      </c>
      <c r="K25" s="370">
        <v>2</v>
      </c>
      <c r="L25" s="370">
        <v>6</v>
      </c>
      <c r="M25" s="370">
        <v>0</v>
      </c>
      <c r="N25" s="370">
        <v>0</v>
      </c>
      <c r="O25" s="370">
        <v>0</v>
      </c>
      <c r="P25" s="370">
        <v>2</v>
      </c>
      <c r="Q25" s="370">
        <v>0</v>
      </c>
      <c r="R25" s="370">
        <v>2</v>
      </c>
      <c r="S25" s="370">
        <v>1</v>
      </c>
      <c r="T25" s="370">
        <v>0</v>
      </c>
      <c r="U25" s="370">
        <v>1</v>
      </c>
      <c r="V25" s="370">
        <v>0</v>
      </c>
      <c r="W25" s="370">
        <v>0</v>
      </c>
      <c r="X25" s="370">
        <v>0</v>
      </c>
      <c r="Y25" s="370">
        <v>0</v>
      </c>
      <c r="Z25" s="370">
        <v>0</v>
      </c>
      <c r="AA25" s="370">
        <v>0</v>
      </c>
      <c r="AB25" s="370">
        <v>0</v>
      </c>
      <c r="AC25" s="370">
        <v>0</v>
      </c>
      <c r="AD25" s="370">
        <v>0</v>
      </c>
      <c r="AE25" s="370">
        <v>0</v>
      </c>
      <c r="AF25" s="370">
        <v>0</v>
      </c>
      <c r="AG25" s="474">
        <v>0</v>
      </c>
    </row>
    <row r="26" spans="1:33" s="246" customFormat="1">
      <c r="A26" s="1171"/>
      <c r="B26" s="1176" t="s">
        <v>789</v>
      </c>
      <c r="C26" s="1177"/>
      <c r="D26" s="367">
        <v>7</v>
      </c>
      <c r="E26" s="368">
        <v>5</v>
      </c>
      <c r="F26" s="368">
        <v>12</v>
      </c>
      <c r="G26" s="368">
        <v>0</v>
      </c>
      <c r="H26" s="368">
        <v>0</v>
      </c>
      <c r="I26" s="368">
        <v>0</v>
      </c>
      <c r="J26" s="368">
        <v>0</v>
      </c>
      <c r="K26" s="368">
        <v>0</v>
      </c>
      <c r="L26" s="368">
        <v>0</v>
      </c>
      <c r="M26" s="368">
        <v>0</v>
      </c>
      <c r="N26" s="368">
        <v>0</v>
      </c>
      <c r="O26" s="368">
        <v>0</v>
      </c>
      <c r="P26" s="368">
        <v>5</v>
      </c>
      <c r="Q26" s="368">
        <v>4</v>
      </c>
      <c r="R26" s="368">
        <v>9</v>
      </c>
      <c r="S26" s="368">
        <v>3</v>
      </c>
      <c r="T26" s="368">
        <v>0</v>
      </c>
      <c r="U26" s="368">
        <v>3</v>
      </c>
      <c r="V26" s="368">
        <v>0</v>
      </c>
      <c r="W26" s="368">
        <v>0</v>
      </c>
      <c r="X26" s="368">
        <v>0</v>
      </c>
      <c r="Y26" s="368">
        <v>0</v>
      </c>
      <c r="Z26" s="368">
        <v>0</v>
      </c>
      <c r="AA26" s="368">
        <v>0</v>
      </c>
      <c r="AB26" s="368">
        <v>0</v>
      </c>
      <c r="AC26" s="368">
        <v>0</v>
      </c>
      <c r="AD26" s="368">
        <v>0</v>
      </c>
      <c r="AE26" s="368">
        <v>0</v>
      </c>
      <c r="AF26" s="368">
        <v>0</v>
      </c>
      <c r="AG26" s="473">
        <v>0</v>
      </c>
    </row>
    <row r="27" spans="1:33" s="246" customFormat="1">
      <c r="A27" s="1171"/>
      <c r="B27" s="1174" t="s">
        <v>790</v>
      </c>
      <c r="C27" s="1175"/>
      <c r="D27" s="369">
        <v>17</v>
      </c>
      <c r="E27" s="370">
        <v>10</v>
      </c>
      <c r="F27" s="370">
        <v>27</v>
      </c>
      <c r="G27" s="370">
        <v>6</v>
      </c>
      <c r="H27" s="370">
        <v>1</v>
      </c>
      <c r="I27" s="370">
        <v>7</v>
      </c>
      <c r="J27" s="370">
        <v>11</v>
      </c>
      <c r="K27" s="370">
        <v>2</v>
      </c>
      <c r="L27" s="370">
        <v>13</v>
      </c>
      <c r="M27" s="370">
        <v>10</v>
      </c>
      <c r="N27" s="370">
        <v>4</v>
      </c>
      <c r="O27" s="370">
        <v>14</v>
      </c>
      <c r="P27" s="370">
        <v>8</v>
      </c>
      <c r="Q27" s="370">
        <v>2</v>
      </c>
      <c r="R27" s="370">
        <v>10</v>
      </c>
      <c r="S27" s="370">
        <v>8</v>
      </c>
      <c r="T27" s="370">
        <v>4</v>
      </c>
      <c r="U27" s="370">
        <v>12</v>
      </c>
      <c r="V27" s="370">
        <v>1</v>
      </c>
      <c r="W27" s="370">
        <v>0</v>
      </c>
      <c r="X27" s="370">
        <v>1</v>
      </c>
      <c r="Y27" s="370">
        <v>0</v>
      </c>
      <c r="Z27" s="370">
        <v>0</v>
      </c>
      <c r="AA27" s="370">
        <v>0</v>
      </c>
      <c r="AB27" s="370">
        <v>4</v>
      </c>
      <c r="AC27" s="370">
        <v>1</v>
      </c>
      <c r="AD27" s="370">
        <v>5</v>
      </c>
      <c r="AE27" s="370">
        <v>0</v>
      </c>
      <c r="AF27" s="370">
        <v>0</v>
      </c>
      <c r="AG27" s="474">
        <v>0</v>
      </c>
    </row>
    <row r="28" spans="1:33" s="246" customFormat="1">
      <c r="A28" s="476"/>
      <c r="B28" s="1172" t="s">
        <v>588</v>
      </c>
      <c r="C28" s="1173"/>
      <c r="D28" s="367">
        <f t="shared" ref="D28:AG28" si="3">SUM(D24:D27)</f>
        <v>47</v>
      </c>
      <c r="E28" s="367">
        <f t="shared" si="3"/>
        <v>30</v>
      </c>
      <c r="F28" s="367">
        <f t="shared" si="3"/>
        <v>77</v>
      </c>
      <c r="G28" s="367">
        <f t="shared" si="3"/>
        <v>17</v>
      </c>
      <c r="H28" s="367">
        <f t="shared" si="3"/>
        <v>8</v>
      </c>
      <c r="I28" s="367">
        <f t="shared" si="3"/>
        <v>25</v>
      </c>
      <c r="J28" s="367">
        <f t="shared" si="3"/>
        <v>24</v>
      </c>
      <c r="K28" s="367">
        <f t="shared" si="3"/>
        <v>13</v>
      </c>
      <c r="L28" s="367">
        <f t="shared" si="3"/>
        <v>37</v>
      </c>
      <c r="M28" s="367">
        <f t="shared" si="3"/>
        <v>12</v>
      </c>
      <c r="N28" s="367">
        <f t="shared" si="3"/>
        <v>4</v>
      </c>
      <c r="O28" s="367">
        <f t="shared" si="3"/>
        <v>16</v>
      </c>
      <c r="P28" s="367">
        <f t="shared" si="3"/>
        <v>34</v>
      </c>
      <c r="Q28" s="367">
        <f t="shared" si="3"/>
        <v>17</v>
      </c>
      <c r="R28" s="367">
        <f t="shared" si="3"/>
        <v>51</v>
      </c>
      <c r="S28" s="367">
        <f t="shared" si="3"/>
        <v>19</v>
      </c>
      <c r="T28" s="367">
        <f t="shared" si="3"/>
        <v>7</v>
      </c>
      <c r="U28" s="367">
        <f t="shared" si="3"/>
        <v>26</v>
      </c>
      <c r="V28" s="367">
        <f t="shared" si="3"/>
        <v>1</v>
      </c>
      <c r="W28" s="367">
        <f t="shared" si="3"/>
        <v>0</v>
      </c>
      <c r="X28" s="367">
        <f t="shared" si="3"/>
        <v>1</v>
      </c>
      <c r="Y28" s="367">
        <f t="shared" si="3"/>
        <v>0</v>
      </c>
      <c r="Z28" s="367">
        <f t="shared" si="3"/>
        <v>0</v>
      </c>
      <c r="AA28" s="367">
        <f t="shared" si="3"/>
        <v>0</v>
      </c>
      <c r="AB28" s="367">
        <f t="shared" si="3"/>
        <v>4</v>
      </c>
      <c r="AC28" s="367">
        <f t="shared" si="3"/>
        <v>1</v>
      </c>
      <c r="AD28" s="367">
        <f t="shared" si="3"/>
        <v>5</v>
      </c>
      <c r="AE28" s="367">
        <f t="shared" si="3"/>
        <v>0</v>
      </c>
      <c r="AF28" s="367">
        <f t="shared" si="3"/>
        <v>0</v>
      </c>
      <c r="AG28" s="473">
        <f t="shared" si="3"/>
        <v>0</v>
      </c>
    </row>
    <row r="29" spans="1:33">
      <c r="A29" s="470"/>
      <c r="B29" s="184"/>
      <c r="C29" s="359"/>
      <c r="D29" s="1181" t="s">
        <v>24</v>
      </c>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78"/>
    </row>
    <row r="30" spans="1:33" s="246" customFormat="1">
      <c r="A30" s="1171">
        <v>2009</v>
      </c>
      <c r="B30" s="1172" t="s">
        <v>787</v>
      </c>
      <c r="C30" s="1173"/>
      <c r="D30" s="367">
        <v>6</v>
      </c>
      <c r="E30" s="368">
        <v>7</v>
      </c>
      <c r="F30" s="368">
        <v>13</v>
      </c>
      <c r="G30" s="368">
        <v>3</v>
      </c>
      <c r="H30" s="368">
        <v>0</v>
      </c>
      <c r="I30" s="368">
        <v>3</v>
      </c>
      <c r="J30" s="368">
        <v>11</v>
      </c>
      <c r="K30" s="368">
        <v>9</v>
      </c>
      <c r="L30" s="368">
        <v>20</v>
      </c>
      <c r="M30" s="368">
        <v>6</v>
      </c>
      <c r="N30" s="368">
        <v>3</v>
      </c>
      <c r="O30" s="368">
        <v>9</v>
      </c>
      <c r="P30" s="368">
        <v>10</v>
      </c>
      <c r="Q30" s="368">
        <v>8</v>
      </c>
      <c r="R30" s="368">
        <v>18</v>
      </c>
      <c r="S30" s="368">
        <v>2</v>
      </c>
      <c r="T30" s="368">
        <v>0</v>
      </c>
      <c r="U30" s="368">
        <v>2</v>
      </c>
      <c r="V30" s="368">
        <v>0</v>
      </c>
      <c r="W30" s="368">
        <v>0</v>
      </c>
      <c r="X30" s="368">
        <v>0</v>
      </c>
      <c r="Y30" s="368">
        <v>0</v>
      </c>
      <c r="Z30" s="368">
        <v>0</v>
      </c>
      <c r="AA30" s="368">
        <v>0</v>
      </c>
      <c r="AB30" s="368">
        <v>0</v>
      </c>
      <c r="AC30" s="368">
        <v>0</v>
      </c>
      <c r="AD30" s="368">
        <v>0</v>
      </c>
      <c r="AE30" s="368">
        <v>0</v>
      </c>
      <c r="AF30" s="368">
        <v>0</v>
      </c>
      <c r="AG30" s="473">
        <v>0</v>
      </c>
    </row>
    <row r="31" spans="1:33" s="246" customFormat="1">
      <c r="A31" s="1171"/>
      <c r="B31" s="1174" t="s">
        <v>788</v>
      </c>
      <c r="C31" s="1175"/>
      <c r="D31" s="369">
        <v>24</v>
      </c>
      <c r="E31" s="370">
        <v>11</v>
      </c>
      <c r="F31" s="370">
        <v>35</v>
      </c>
      <c r="G31" s="370">
        <v>3</v>
      </c>
      <c r="H31" s="370">
        <v>0</v>
      </c>
      <c r="I31" s="370">
        <v>3</v>
      </c>
      <c r="J31" s="370">
        <v>2</v>
      </c>
      <c r="K31" s="370">
        <v>5</v>
      </c>
      <c r="L31" s="370">
        <v>7</v>
      </c>
      <c r="M31" s="370">
        <v>0</v>
      </c>
      <c r="N31" s="370">
        <v>0</v>
      </c>
      <c r="O31" s="370">
        <v>0</v>
      </c>
      <c r="P31" s="370">
        <v>2</v>
      </c>
      <c r="Q31" s="370">
        <v>0</v>
      </c>
      <c r="R31" s="370">
        <v>2</v>
      </c>
      <c r="S31" s="370">
        <v>2</v>
      </c>
      <c r="T31" s="370">
        <v>0</v>
      </c>
      <c r="U31" s="370">
        <v>2</v>
      </c>
      <c r="V31" s="370">
        <v>0</v>
      </c>
      <c r="W31" s="370">
        <v>0</v>
      </c>
      <c r="X31" s="370">
        <v>0</v>
      </c>
      <c r="Y31" s="370">
        <v>0</v>
      </c>
      <c r="Z31" s="370">
        <v>0</v>
      </c>
      <c r="AA31" s="370">
        <v>0</v>
      </c>
      <c r="AB31" s="370">
        <v>0</v>
      </c>
      <c r="AC31" s="370">
        <v>0</v>
      </c>
      <c r="AD31" s="370">
        <v>0</v>
      </c>
      <c r="AE31" s="370">
        <v>0</v>
      </c>
      <c r="AF31" s="370">
        <v>0</v>
      </c>
      <c r="AG31" s="474">
        <v>0</v>
      </c>
    </row>
    <row r="32" spans="1:33" s="246" customFormat="1">
      <c r="A32" s="1171"/>
      <c r="B32" s="1176" t="s">
        <v>789</v>
      </c>
      <c r="C32" s="1177"/>
      <c r="D32" s="367">
        <v>6</v>
      </c>
      <c r="E32" s="368">
        <v>4</v>
      </c>
      <c r="F32" s="368">
        <v>10</v>
      </c>
      <c r="G32" s="368">
        <v>0</v>
      </c>
      <c r="H32" s="368">
        <v>1</v>
      </c>
      <c r="I32" s="368">
        <v>1</v>
      </c>
      <c r="J32" s="368">
        <v>0</v>
      </c>
      <c r="K32" s="368">
        <v>0</v>
      </c>
      <c r="L32" s="368">
        <v>0</v>
      </c>
      <c r="M32" s="368">
        <v>0</v>
      </c>
      <c r="N32" s="368">
        <v>0</v>
      </c>
      <c r="O32" s="368">
        <v>0</v>
      </c>
      <c r="P32" s="368">
        <v>8</v>
      </c>
      <c r="Q32" s="368">
        <v>4</v>
      </c>
      <c r="R32" s="368">
        <v>12</v>
      </c>
      <c r="S32" s="368">
        <v>3</v>
      </c>
      <c r="T32" s="368">
        <v>0</v>
      </c>
      <c r="U32" s="368">
        <v>3</v>
      </c>
      <c r="V32" s="368">
        <v>0</v>
      </c>
      <c r="W32" s="368">
        <v>0</v>
      </c>
      <c r="X32" s="368">
        <v>0</v>
      </c>
      <c r="Y32" s="368">
        <v>0</v>
      </c>
      <c r="Z32" s="368">
        <v>0</v>
      </c>
      <c r="AA32" s="368">
        <v>0</v>
      </c>
      <c r="AB32" s="368">
        <v>0</v>
      </c>
      <c r="AC32" s="368">
        <v>0</v>
      </c>
      <c r="AD32" s="368">
        <v>0</v>
      </c>
      <c r="AE32" s="368">
        <v>0</v>
      </c>
      <c r="AF32" s="368">
        <v>0</v>
      </c>
      <c r="AG32" s="473">
        <v>0</v>
      </c>
    </row>
    <row r="33" spans="1:33" s="246" customFormat="1">
      <c r="A33" s="1171"/>
      <c r="B33" s="1174" t="s">
        <v>790</v>
      </c>
      <c r="C33" s="1175"/>
      <c r="D33" s="369">
        <v>17</v>
      </c>
      <c r="E33" s="370">
        <v>7</v>
      </c>
      <c r="F33" s="370">
        <v>24</v>
      </c>
      <c r="G33" s="370">
        <v>5</v>
      </c>
      <c r="H33" s="370">
        <v>1</v>
      </c>
      <c r="I33" s="370">
        <v>6</v>
      </c>
      <c r="J33" s="370">
        <v>19</v>
      </c>
      <c r="K33" s="370">
        <v>6</v>
      </c>
      <c r="L33" s="370">
        <v>25</v>
      </c>
      <c r="M33" s="370">
        <v>21</v>
      </c>
      <c r="N33" s="370">
        <v>11</v>
      </c>
      <c r="O33" s="370">
        <v>32</v>
      </c>
      <c r="P33" s="370">
        <v>6</v>
      </c>
      <c r="Q33" s="370">
        <v>3</v>
      </c>
      <c r="R33" s="370">
        <v>9</v>
      </c>
      <c r="S33" s="370">
        <v>5</v>
      </c>
      <c r="T33" s="370">
        <v>4</v>
      </c>
      <c r="U33" s="370">
        <v>9</v>
      </c>
      <c r="V33" s="370">
        <v>2</v>
      </c>
      <c r="W33" s="370">
        <v>0</v>
      </c>
      <c r="X33" s="370">
        <v>2</v>
      </c>
      <c r="Y33" s="370">
        <v>0</v>
      </c>
      <c r="Z33" s="370">
        <v>0</v>
      </c>
      <c r="AA33" s="370">
        <v>0</v>
      </c>
      <c r="AB33" s="370">
        <v>4</v>
      </c>
      <c r="AC33" s="370">
        <v>0</v>
      </c>
      <c r="AD33" s="370">
        <v>4</v>
      </c>
      <c r="AE33" s="370">
        <v>0</v>
      </c>
      <c r="AF33" s="370">
        <v>1</v>
      </c>
      <c r="AG33" s="474">
        <v>1</v>
      </c>
    </row>
    <row r="34" spans="1:33" s="246" customFormat="1">
      <c r="A34" s="476"/>
      <c r="B34" s="1172" t="s">
        <v>588</v>
      </c>
      <c r="C34" s="1173"/>
      <c r="D34" s="367">
        <f t="shared" ref="D34:AG34" si="4">SUM(D30:D33)</f>
        <v>53</v>
      </c>
      <c r="E34" s="367">
        <f t="shared" si="4"/>
        <v>29</v>
      </c>
      <c r="F34" s="367">
        <f t="shared" si="4"/>
        <v>82</v>
      </c>
      <c r="G34" s="367">
        <f t="shared" si="4"/>
        <v>11</v>
      </c>
      <c r="H34" s="367">
        <f t="shared" si="4"/>
        <v>2</v>
      </c>
      <c r="I34" s="367">
        <f t="shared" si="4"/>
        <v>13</v>
      </c>
      <c r="J34" s="367">
        <f t="shared" si="4"/>
        <v>32</v>
      </c>
      <c r="K34" s="367">
        <f t="shared" si="4"/>
        <v>20</v>
      </c>
      <c r="L34" s="367">
        <f t="shared" si="4"/>
        <v>52</v>
      </c>
      <c r="M34" s="367">
        <f t="shared" si="4"/>
        <v>27</v>
      </c>
      <c r="N34" s="367">
        <f t="shared" si="4"/>
        <v>14</v>
      </c>
      <c r="O34" s="367">
        <f t="shared" si="4"/>
        <v>41</v>
      </c>
      <c r="P34" s="367">
        <f t="shared" si="4"/>
        <v>26</v>
      </c>
      <c r="Q34" s="367">
        <f t="shared" si="4"/>
        <v>15</v>
      </c>
      <c r="R34" s="367">
        <f t="shared" si="4"/>
        <v>41</v>
      </c>
      <c r="S34" s="367">
        <f t="shared" si="4"/>
        <v>12</v>
      </c>
      <c r="T34" s="367">
        <f t="shared" si="4"/>
        <v>4</v>
      </c>
      <c r="U34" s="367">
        <f t="shared" si="4"/>
        <v>16</v>
      </c>
      <c r="V34" s="367">
        <f t="shared" si="4"/>
        <v>2</v>
      </c>
      <c r="W34" s="367">
        <f t="shared" si="4"/>
        <v>0</v>
      </c>
      <c r="X34" s="367">
        <f t="shared" si="4"/>
        <v>2</v>
      </c>
      <c r="Y34" s="367">
        <f t="shared" si="4"/>
        <v>0</v>
      </c>
      <c r="Z34" s="367">
        <f t="shared" si="4"/>
        <v>0</v>
      </c>
      <c r="AA34" s="367">
        <f t="shared" si="4"/>
        <v>0</v>
      </c>
      <c r="AB34" s="367">
        <f t="shared" si="4"/>
        <v>4</v>
      </c>
      <c r="AC34" s="367">
        <f t="shared" si="4"/>
        <v>0</v>
      </c>
      <c r="AD34" s="367">
        <f t="shared" si="4"/>
        <v>4</v>
      </c>
      <c r="AE34" s="367">
        <f t="shared" si="4"/>
        <v>0</v>
      </c>
      <c r="AF34" s="367">
        <f t="shared" si="4"/>
        <v>1</v>
      </c>
      <c r="AG34" s="473">
        <f t="shared" si="4"/>
        <v>1</v>
      </c>
    </row>
    <row r="35" spans="1:33">
      <c r="A35" s="470"/>
      <c r="B35" s="184"/>
      <c r="C35" s="359"/>
      <c r="D35" s="1181" t="s">
        <v>24</v>
      </c>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78"/>
    </row>
    <row r="36" spans="1:33" s="246" customFormat="1">
      <c r="A36" s="1171">
        <v>2010</v>
      </c>
      <c r="B36" s="1172" t="s">
        <v>787</v>
      </c>
      <c r="C36" s="1173"/>
      <c r="D36" s="367">
        <v>12</v>
      </c>
      <c r="E36" s="368">
        <v>10</v>
      </c>
      <c r="F36" s="368">
        <v>22</v>
      </c>
      <c r="G36" s="368">
        <v>3</v>
      </c>
      <c r="H36" s="368">
        <v>0</v>
      </c>
      <c r="I36" s="368">
        <v>3</v>
      </c>
      <c r="J36" s="368">
        <v>6</v>
      </c>
      <c r="K36" s="368">
        <v>7</v>
      </c>
      <c r="L36" s="368">
        <v>13</v>
      </c>
      <c r="M36" s="368">
        <v>1</v>
      </c>
      <c r="N36" s="368">
        <v>5</v>
      </c>
      <c r="O36" s="368">
        <v>6</v>
      </c>
      <c r="P36" s="368">
        <v>23</v>
      </c>
      <c r="Q36" s="368">
        <v>15</v>
      </c>
      <c r="R36" s="368">
        <v>38</v>
      </c>
      <c r="S36" s="368">
        <v>4</v>
      </c>
      <c r="T36" s="368">
        <v>3</v>
      </c>
      <c r="U36" s="368">
        <v>7</v>
      </c>
      <c r="V36" s="368">
        <v>0</v>
      </c>
      <c r="W36" s="368">
        <v>0</v>
      </c>
      <c r="X36" s="368">
        <v>0</v>
      </c>
      <c r="Y36" s="368">
        <v>0</v>
      </c>
      <c r="Z36" s="368">
        <v>0</v>
      </c>
      <c r="AA36" s="368">
        <v>0</v>
      </c>
      <c r="AB36" s="368">
        <v>0</v>
      </c>
      <c r="AC36" s="368">
        <v>0</v>
      </c>
      <c r="AD36" s="368">
        <v>0</v>
      </c>
      <c r="AE36" s="368">
        <v>0</v>
      </c>
      <c r="AF36" s="368">
        <v>0</v>
      </c>
      <c r="AG36" s="473">
        <v>0</v>
      </c>
    </row>
    <row r="37" spans="1:33" s="246" customFormat="1">
      <c r="A37" s="1171"/>
      <c r="B37" s="1174" t="s">
        <v>788</v>
      </c>
      <c r="C37" s="1175"/>
      <c r="D37" s="369">
        <v>25</v>
      </c>
      <c r="E37" s="370">
        <v>17</v>
      </c>
      <c r="F37" s="370">
        <v>42</v>
      </c>
      <c r="G37" s="370">
        <v>0</v>
      </c>
      <c r="H37" s="370">
        <v>1</v>
      </c>
      <c r="I37" s="370">
        <v>1</v>
      </c>
      <c r="J37" s="370">
        <v>11</v>
      </c>
      <c r="K37" s="370">
        <v>4</v>
      </c>
      <c r="L37" s="370">
        <v>15</v>
      </c>
      <c r="M37" s="370">
        <v>0</v>
      </c>
      <c r="N37" s="370">
        <v>0</v>
      </c>
      <c r="O37" s="370">
        <v>0</v>
      </c>
      <c r="P37" s="370">
        <v>0</v>
      </c>
      <c r="Q37" s="370">
        <v>0</v>
      </c>
      <c r="R37" s="370">
        <v>0</v>
      </c>
      <c r="S37" s="370">
        <v>1</v>
      </c>
      <c r="T37" s="370">
        <v>1</v>
      </c>
      <c r="U37" s="370">
        <v>2</v>
      </c>
      <c r="V37" s="370">
        <v>0</v>
      </c>
      <c r="W37" s="370">
        <v>0</v>
      </c>
      <c r="X37" s="370">
        <v>0</v>
      </c>
      <c r="Y37" s="370">
        <v>0</v>
      </c>
      <c r="Z37" s="370">
        <v>0</v>
      </c>
      <c r="AA37" s="370">
        <v>0</v>
      </c>
      <c r="AB37" s="370">
        <v>0</v>
      </c>
      <c r="AC37" s="370">
        <v>0</v>
      </c>
      <c r="AD37" s="370">
        <v>0</v>
      </c>
      <c r="AE37" s="370">
        <v>0</v>
      </c>
      <c r="AF37" s="370">
        <v>0</v>
      </c>
      <c r="AG37" s="474">
        <v>0</v>
      </c>
    </row>
    <row r="38" spans="1:33" s="246" customFormat="1">
      <c r="A38" s="1171"/>
      <c r="B38" s="1176" t="s">
        <v>789</v>
      </c>
      <c r="C38" s="1177"/>
      <c r="D38" s="367">
        <v>14</v>
      </c>
      <c r="E38" s="368">
        <v>9</v>
      </c>
      <c r="F38" s="368">
        <v>23</v>
      </c>
      <c r="G38" s="368">
        <v>1</v>
      </c>
      <c r="H38" s="368">
        <v>0</v>
      </c>
      <c r="I38" s="368">
        <v>1</v>
      </c>
      <c r="J38" s="368">
        <v>0</v>
      </c>
      <c r="K38" s="368">
        <v>1</v>
      </c>
      <c r="L38" s="368">
        <v>1</v>
      </c>
      <c r="M38" s="368">
        <v>0</v>
      </c>
      <c r="N38" s="368">
        <v>0</v>
      </c>
      <c r="O38" s="368">
        <v>0</v>
      </c>
      <c r="P38" s="368">
        <v>1</v>
      </c>
      <c r="Q38" s="368">
        <v>2</v>
      </c>
      <c r="R38" s="368">
        <v>3</v>
      </c>
      <c r="S38" s="368">
        <v>6</v>
      </c>
      <c r="T38" s="368">
        <v>7</v>
      </c>
      <c r="U38" s="368">
        <v>13</v>
      </c>
      <c r="V38" s="368">
        <v>0</v>
      </c>
      <c r="W38" s="368">
        <v>0</v>
      </c>
      <c r="X38" s="368">
        <v>0</v>
      </c>
      <c r="Y38" s="368">
        <v>0</v>
      </c>
      <c r="Z38" s="368">
        <v>0</v>
      </c>
      <c r="AA38" s="368">
        <v>0</v>
      </c>
      <c r="AB38" s="368">
        <v>0</v>
      </c>
      <c r="AC38" s="368">
        <v>0</v>
      </c>
      <c r="AD38" s="368">
        <v>0</v>
      </c>
      <c r="AE38" s="368">
        <v>0</v>
      </c>
      <c r="AF38" s="368">
        <v>0</v>
      </c>
      <c r="AG38" s="473">
        <v>0</v>
      </c>
    </row>
    <row r="39" spans="1:33" s="246" customFormat="1">
      <c r="A39" s="1171"/>
      <c r="B39" s="1174" t="s">
        <v>790</v>
      </c>
      <c r="C39" s="1175"/>
      <c r="D39" s="369">
        <v>17</v>
      </c>
      <c r="E39" s="370">
        <v>4</v>
      </c>
      <c r="F39" s="370">
        <v>21</v>
      </c>
      <c r="G39" s="370">
        <v>7</v>
      </c>
      <c r="H39" s="370">
        <v>0</v>
      </c>
      <c r="I39" s="370">
        <v>7</v>
      </c>
      <c r="J39" s="370">
        <v>9</v>
      </c>
      <c r="K39" s="370">
        <v>2</v>
      </c>
      <c r="L39" s="370">
        <v>11</v>
      </c>
      <c r="M39" s="370">
        <v>13</v>
      </c>
      <c r="N39" s="370">
        <v>9</v>
      </c>
      <c r="O39" s="370">
        <v>21</v>
      </c>
      <c r="P39" s="370">
        <v>12</v>
      </c>
      <c r="Q39" s="370">
        <v>1</v>
      </c>
      <c r="R39" s="370">
        <v>13</v>
      </c>
      <c r="S39" s="370">
        <v>10</v>
      </c>
      <c r="T39" s="370">
        <v>4</v>
      </c>
      <c r="U39" s="370">
        <v>14</v>
      </c>
      <c r="V39" s="370">
        <v>2</v>
      </c>
      <c r="W39" s="370">
        <v>1</v>
      </c>
      <c r="X39" s="370">
        <v>3</v>
      </c>
      <c r="Y39" s="370">
        <v>0</v>
      </c>
      <c r="Z39" s="370">
        <v>0</v>
      </c>
      <c r="AA39" s="370">
        <v>0</v>
      </c>
      <c r="AB39" s="370">
        <v>2</v>
      </c>
      <c r="AC39" s="370">
        <v>0</v>
      </c>
      <c r="AD39" s="370">
        <v>2</v>
      </c>
      <c r="AE39" s="370">
        <v>0</v>
      </c>
      <c r="AF39" s="370">
        <v>0</v>
      </c>
      <c r="AG39" s="474">
        <v>0</v>
      </c>
    </row>
    <row r="40" spans="1:33" s="246" customFormat="1">
      <c r="A40" s="476"/>
      <c r="B40" s="1172" t="s">
        <v>588</v>
      </c>
      <c r="C40" s="1173"/>
      <c r="D40" s="367">
        <v>68</v>
      </c>
      <c r="E40" s="367">
        <v>40</v>
      </c>
      <c r="F40" s="367">
        <v>108</v>
      </c>
      <c r="G40" s="367">
        <v>11</v>
      </c>
      <c r="H40" s="367">
        <f t="shared" ref="H40:AG40" si="5">SUM(H36:H39)</f>
        <v>1</v>
      </c>
      <c r="I40" s="367">
        <f t="shared" si="5"/>
        <v>12</v>
      </c>
      <c r="J40" s="367">
        <f t="shared" si="5"/>
        <v>26</v>
      </c>
      <c r="K40" s="367">
        <f t="shared" si="5"/>
        <v>14</v>
      </c>
      <c r="L40" s="367">
        <f t="shared" si="5"/>
        <v>40</v>
      </c>
      <c r="M40" s="367">
        <f t="shared" si="5"/>
        <v>14</v>
      </c>
      <c r="N40" s="367">
        <f t="shared" si="5"/>
        <v>14</v>
      </c>
      <c r="O40" s="367">
        <f t="shared" si="5"/>
        <v>27</v>
      </c>
      <c r="P40" s="367">
        <f t="shared" si="5"/>
        <v>36</v>
      </c>
      <c r="Q40" s="367">
        <f t="shared" si="5"/>
        <v>18</v>
      </c>
      <c r="R40" s="367">
        <f t="shared" si="5"/>
        <v>54</v>
      </c>
      <c r="S40" s="367">
        <f t="shared" si="5"/>
        <v>21</v>
      </c>
      <c r="T40" s="367">
        <f t="shared" si="5"/>
        <v>15</v>
      </c>
      <c r="U40" s="367">
        <f t="shared" si="5"/>
        <v>36</v>
      </c>
      <c r="V40" s="367">
        <f t="shared" si="5"/>
        <v>2</v>
      </c>
      <c r="W40" s="367">
        <f t="shared" si="5"/>
        <v>1</v>
      </c>
      <c r="X40" s="367">
        <f t="shared" si="5"/>
        <v>3</v>
      </c>
      <c r="Y40" s="367">
        <f t="shared" si="5"/>
        <v>0</v>
      </c>
      <c r="Z40" s="367">
        <f t="shared" si="5"/>
        <v>0</v>
      </c>
      <c r="AA40" s="367">
        <f t="shared" si="5"/>
        <v>0</v>
      </c>
      <c r="AB40" s="367">
        <f t="shared" si="5"/>
        <v>2</v>
      </c>
      <c r="AC40" s="367">
        <f t="shared" si="5"/>
        <v>0</v>
      </c>
      <c r="AD40" s="367">
        <f t="shared" si="5"/>
        <v>2</v>
      </c>
      <c r="AE40" s="367">
        <f t="shared" si="5"/>
        <v>0</v>
      </c>
      <c r="AF40" s="367">
        <f t="shared" si="5"/>
        <v>0</v>
      </c>
      <c r="AG40" s="473">
        <f t="shared" si="5"/>
        <v>0</v>
      </c>
    </row>
    <row r="41" spans="1:33">
      <c r="A41" s="470"/>
      <c r="B41" s="184"/>
      <c r="C41" s="359"/>
      <c r="D41" s="1181" t="s">
        <v>24</v>
      </c>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78"/>
    </row>
    <row r="42" spans="1:33" s="246" customFormat="1">
      <c r="A42" s="1171">
        <v>2011</v>
      </c>
      <c r="B42" s="1172" t="s">
        <v>787</v>
      </c>
      <c r="C42" s="1173"/>
      <c r="D42" s="367">
        <v>14</v>
      </c>
      <c r="E42" s="368">
        <v>7</v>
      </c>
      <c r="F42" s="368">
        <v>21</v>
      </c>
      <c r="G42" s="368">
        <v>5</v>
      </c>
      <c r="H42" s="368">
        <v>0</v>
      </c>
      <c r="I42" s="368">
        <v>5</v>
      </c>
      <c r="J42" s="368">
        <v>13</v>
      </c>
      <c r="K42" s="368">
        <v>11</v>
      </c>
      <c r="L42" s="368">
        <v>24</v>
      </c>
      <c r="M42" s="368">
        <v>3</v>
      </c>
      <c r="N42" s="368">
        <v>3</v>
      </c>
      <c r="O42" s="368">
        <v>6</v>
      </c>
      <c r="P42" s="368">
        <v>9</v>
      </c>
      <c r="Q42" s="368">
        <v>6</v>
      </c>
      <c r="R42" s="368">
        <v>15</v>
      </c>
      <c r="S42" s="368">
        <v>4</v>
      </c>
      <c r="T42" s="368">
        <v>2</v>
      </c>
      <c r="U42" s="368">
        <v>6</v>
      </c>
      <c r="V42" s="368">
        <v>0</v>
      </c>
      <c r="W42" s="368">
        <v>0</v>
      </c>
      <c r="X42" s="368">
        <v>0</v>
      </c>
      <c r="Y42" s="368">
        <v>0</v>
      </c>
      <c r="Z42" s="368">
        <v>0</v>
      </c>
      <c r="AA42" s="368">
        <v>0</v>
      </c>
      <c r="AB42" s="368">
        <v>1</v>
      </c>
      <c r="AC42" s="368">
        <v>1</v>
      </c>
      <c r="AD42" s="368">
        <v>2</v>
      </c>
      <c r="AE42" s="368">
        <v>0</v>
      </c>
      <c r="AF42" s="368">
        <v>0</v>
      </c>
      <c r="AG42" s="473">
        <v>0</v>
      </c>
    </row>
    <row r="43" spans="1:33" s="246" customFormat="1">
      <c r="A43" s="1171"/>
      <c r="B43" s="1174" t="s">
        <v>788</v>
      </c>
      <c r="C43" s="1175"/>
      <c r="D43" s="369">
        <v>25</v>
      </c>
      <c r="E43" s="370">
        <v>14</v>
      </c>
      <c r="F43" s="370">
        <v>39</v>
      </c>
      <c r="G43" s="370">
        <v>13</v>
      </c>
      <c r="H43" s="370">
        <v>4</v>
      </c>
      <c r="I43" s="370">
        <v>17</v>
      </c>
      <c r="J43" s="370">
        <v>2</v>
      </c>
      <c r="K43" s="370">
        <v>1</v>
      </c>
      <c r="L43" s="370">
        <v>3</v>
      </c>
      <c r="M43" s="370">
        <v>0</v>
      </c>
      <c r="N43" s="370">
        <v>0</v>
      </c>
      <c r="O43" s="370">
        <v>0</v>
      </c>
      <c r="P43" s="370">
        <v>0</v>
      </c>
      <c r="Q43" s="370">
        <v>0</v>
      </c>
      <c r="R43" s="370">
        <v>0</v>
      </c>
      <c r="S43" s="370">
        <v>0</v>
      </c>
      <c r="T43" s="370">
        <v>0</v>
      </c>
      <c r="U43" s="370">
        <v>0</v>
      </c>
      <c r="V43" s="370">
        <v>0</v>
      </c>
      <c r="W43" s="370">
        <v>0</v>
      </c>
      <c r="X43" s="370">
        <v>0</v>
      </c>
      <c r="Y43" s="370">
        <v>0</v>
      </c>
      <c r="Z43" s="370">
        <v>0</v>
      </c>
      <c r="AA43" s="370">
        <v>0</v>
      </c>
      <c r="AB43" s="370">
        <v>0</v>
      </c>
      <c r="AC43" s="370">
        <v>1</v>
      </c>
      <c r="AD43" s="370">
        <v>1</v>
      </c>
      <c r="AE43" s="370">
        <v>0</v>
      </c>
      <c r="AF43" s="370">
        <v>0</v>
      </c>
      <c r="AG43" s="474">
        <v>0</v>
      </c>
    </row>
    <row r="44" spans="1:33" s="246" customFormat="1">
      <c r="A44" s="1171"/>
      <c r="B44" s="1176" t="s">
        <v>789</v>
      </c>
      <c r="C44" s="1177"/>
      <c r="D44" s="367">
        <v>7</v>
      </c>
      <c r="E44" s="368">
        <v>3</v>
      </c>
      <c r="F44" s="368">
        <v>10</v>
      </c>
      <c r="G44" s="368">
        <v>5</v>
      </c>
      <c r="H44" s="368">
        <v>2</v>
      </c>
      <c r="I44" s="368">
        <v>7</v>
      </c>
      <c r="J44" s="368">
        <v>0</v>
      </c>
      <c r="K44" s="368">
        <v>0</v>
      </c>
      <c r="L44" s="368">
        <v>0</v>
      </c>
      <c r="M44" s="368">
        <v>0</v>
      </c>
      <c r="N44" s="368">
        <v>0</v>
      </c>
      <c r="O44" s="368">
        <v>0</v>
      </c>
      <c r="P44" s="368">
        <v>3</v>
      </c>
      <c r="Q44" s="368">
        <v>3</v>
      </c>
      <c r="R44" s="368">
        <v>6</v>
      </c>
      <c r="S44" s="368">
        <v>2</v>
      </c>
      <c r="T44" s="368">
        <v>2</v>
      </c>
      <c r="U44" s="368">
        <v>4</v>
      </c>
      <c r="V44" s="368">
        <v>0</v>
      </c>
      <c r="W44" s="368">
        <v>0</v>
      </c>
      <c r="X44" s="368">
        <v>0</v>
      </c>
      <c r="Y44" s="368">
        <v>0</v>
      </c>
      <c r="Z44" s="368">
        <v>0</v>
      </c>
      <c r="AA44" s="368">
        <v>0</v>
      </c>
      <c r="AB44" s="368">
        <v>2</v>
      </c>
      <c r="AC44" s="368">
        <v>1</v>
      </c>
      <c r="AD44" s="368">
        <v>3</v>
      </c>
      <c r="AE44" s="368">
        <v>0</v>
      </c>
      <c r="AF44" s="368">
        <v>0</v>
      </c>
      <c r="AG44" s="473">
        <v>0</v>
      </c>
    </row>
    <row r="45" spans="1:33" s="246" customFormat="1">
      <c r="A45" s="1171"/>
      <c r="B45" s="1174" t="s">
        <v>790</v>
      </c>
      <c r="C45" s="1175"/>
      <c r="D45" s="369">
        <v>16</v>
      </c>
      <c r="E45" s="370">
        <v>5</v>
      </c>
      <c r="F45" s="370">
        <v>21</v>
      </c>
      <c r="G45" s="370">
        <v>3</v>
      </c>
      <c r="H45" s="370">
        <v>0</v>
      </c>
      <c r="I45" s="370">
        <v>3</v>
      </c>
      <c r="J45" s="370">
        <v>13</v>
      </c>
      <c r="K45" s="370">
        <v>4</v>
      </c>
      <c r="L45" s="370">
        <v>17</v>
      </c>
      <c r="M45" s="370">
        <v>16</v>
      </c>
      <c r="N45" s="370">
        <v>4</v>
      </c>
      <c r="O45" s="370">
        <v>20</v>
      </c>
      <c r="P45" s="370">
        <v>10</v>
      </c>
      <c r="Q45" s="370">
        <v>3</v>
      </c>
      <c r="R45" s="370">
        <v>13</v>
      </c>
      <c r="S45" s="370">
        <v>8</v>
      </c>
      <c r="T45" s="370">
        <v>3</v>
      </c>
      <c r="U45" s="370">
        <v>11</v>
      </c>
      <c r="V45" s="370">
        <v>1</v>
      </c>
      <c r="W45" s="370">
        <v>1</v>
      </c>
      <c r="X45" s="370">
        <v>2</v>
      </c>
      <c r="Y45" s="370">
        <v>0</v>
      </c>
      <c r="Z45" s="370">
        <v>0</v>
      </c>
      <c r="AA45" s="370">
        <v>0</v>
      </c>
      <c r="AB45" s="370">
        <v>4</v>
      </c>
      <c r="AC45" s="370">
        <v>1</v>
      </c>
      <c r="AD45" s="370">
        <v>5</v>
      </c>
      <c r="AE45" s="370">
        <v>0</v>
      </c>
      <c r="AF45" s="370">
        <v>0</v>
      </c>
      <c r="AG45" s="474">
        <v>0</v>
      </c>
    </row>
    <row r="46" spans="1:33" s="246" customFormat="1" ht="13.5" thickBot="1">
      <c r="A46" s="466"/>
      <c r="B46" s="1179" t="s">
        <v>588</v>
      </c>
      <c r="C46" s="1180"/>
      <c r="D46" s="477">
        <f t="shared" ref="D46:AG46" si="6">SUM(D42:D45)</f>
        <v>62</v>
      </c>
      <c r="E46" s="477">
        <f t="shared" si="6"/>
        <v>29</v>
      </c>
      <c r="F46" s="477">
        <f t="shared" si="6"/>
        <v>91</v>
      </c>
      <c r="G46" s="477">
        <f t="shared" si="6"/>
        <v>26</v>
      </c>
      <c r="H46" s="477">
        <f t="shared" si="6"/>
        <v>6</v>
      </c>
      <c r="I46" s="477">
        <f t="shared" si="6"/>
        <v>32</v>
      </c>
      <c r="J46" s="477">
        <f t="shared" si="6"/>
        <v>28</v>
      </c>
      <c r="K46" s="477">
        <f t="shared" si="6"/>
        <v>16</v>
      </c>
      <c r="L46" s="477">
        <f t="shared" si="6"/>
        <v>44</v>
      </c>
      <c r="M46" s="477">
        <f t="shared" si="6"/>
        <v>19</v>
      </c>
      <c r="N46" s="477">
        <f t="shared" si="6"/>
        <v>7</v>
      </c>
      <c r="O46" s="477">
        <f t="shared" si="6"/>
        <v>26</v>
      </c>
      <c r="P46" s="477">
        <f t="shared" si="6"/>
        <v>22</v>
      </c>
      <c r="Q46" s="477">
        <f t="shared" si="6"/>
        <v>12</v>
      </c>
      <c r="R46" s="477">
        <f t="shared" si="6"/>
        <v>34</v>
      </c>
      <c r="S46" s="477">
        <f t="shared" si="6"/>
        <v>14</v>
      </c>
      <c r="T46" s="477">
        <f t="shared" si="6"/>
        <v>7</v>
      </c>
      <c r="U46" s="477">
        <f t="shared" si="6"/>
        <v>21</v>
      </c>
      <c r="V46" s="477">
        <f t="shared" si="6"/>
        <v>1</v>
      </c>
      <c r="W46" s="477">
        <f t="shared" si="6"/>
        <v>1</v>
      </c>
      <c r="X46" s="477">
        <f t="shared" si="6"/>
        <v>2</v>
      </c>
      <c r="Y46" s="477">
        <f t="shared" si="6"/>
        <v>0</v>
      </c>
      <c r="Z46" s="477">
        <f t="shared" si="6"/>
        <v>0</v>
      </c>
      <c r="AA46" s="477">
        <f t="shared" si="6"/>
        <v>0</v>
      </c>
      <c r="AB46" s="477">
        <f t="shared" si="6"/>
        <v>7</v>
      </c>
      <c r="AC46" s="477">
        <f t="shared" si="6"/>
        <v>4</v>
      </c>
      <c r="AD46" s="477">
        <f t="shared" si="6"/>
        <v>11</v>
      </c>
      <c r="AE46" s="477">
        <f t="shared" si="6"/>
        <v>0</v>
      </c>
      <c r="AF46" s="477">
        <f t="shared" si="6"/>
        <v>0</v>
      </c>
      <c r="AG46" s="473">
        <f t="shared" si="6"/>
        <v>0</v>
      </c>
    </row>
    <row r="47" spans="1:33" ht="13.5" thickTop="1">
      <c r="A47" s="188" t="s">
        <v>512</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row>
    <row r="50" spans="1:33" s="246" customFormat="1">
      <c r="A50" s="183"/>
      <c r="B50" s="445"/>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row>
    <row r="51" spans="1:33" s="246" customForma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row>
    <row r="52" spans="1:33" s="246" customForma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row>
    <row r="53" spans="1:33" s="246" customForma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row>
    <row r="54" spans="1:33" s="246" customForma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row>
    <row r="56" spans="1:33" s="246" customForma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row>
    <row r="57" spans="1:33" s="246" customForma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row>
    <row r="58" spans="1:33" s="246" customForma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row>
    <row r="59" spans="1:33" s="246" customForma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row>
    <row r="61" spans="1:33" s="246" customForma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row>
    <row r="62" spans="1:33" s="246" customForma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row>
    <row r="63" spans="1:33" s="246" customForma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row>
    <row r="64" spans="1:33" s="246" customForma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row>
    <row r="65" spans="1:33" s="246" customForma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row>
    <row r="67" spans="1:33" s="246" customForma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row>
    <row r="68" spans="1:33" s="246" customForma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row>
    <row r="69" spans="1:33" s="246" customForma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row>
    <row r="70" spans="1:33" s="246" customForma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row>
    <row r="71" spans="1:33" s="246" customForma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row>
    <row r="73" spans="1:33" s="246" customForma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row>
    <row r="74" spans="1:33" s="246" customForma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row>
    <row r="75" spans="1:33" s="246" customForma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row>
    <row r="76" spans="1:33" s="246" customForma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row>
    <row r="77" spans="1:33" s="246" customForma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row>
  </sheetData>
  <mergeCells count="60">
    <mergeCell ref="B46:C46"/>
    <mergeCell ref="D5:AG5"/>
    <mergeCell ref="D11:AG11"/>
    <mergeCell ref="D17:AG17"/>
    <mergeCell ref="D23:AG23"/>
    <mergeCell ref="D29:AG29"/>
    <mergeCell ref="D35:AG35"/>
    <mergeCell ref="D41:AG41"/>
    <mergeCell ref="B40:C40"/>
    <mergeCell ref="B34:C34"/>
    <mergeCell ref="B28:C28"/>
    <mergeCell ref="B22:C22"/>
    <mergeCell ref="B16:C16"/>
    <mergeCell ref="B10:C10"/>
    <mergeCell ref="A42:A45"/>
    <mergeCell ref="B42:C42"/>
    <mergeCell ref="B43:C43"/>
    <mergeCell ref="B44:C44"/>
    <mergeCell ref="B45:C45"/>
    <mergeCell ref="A36:A39"/>
    <mergeCell ref="B36:C36"/>
    <mergeCell ref="B37:C37"/>
    <mergeCell ref="B38:C38"/>
    <mergeCell ref="B39:C39"/>
    <mergeCell ref="A30:A33"/>
    <mergeCell ref="B30:C30"/>
    <mergeCell ref="B31:C31"/>
    <mergeCell ref="B32:C32"/>
    <mergeCell ref="B33:C33"/>
    <mergeCell ref="A24:A27"/>
    <mergeCell ref="B24:C24"/>
    <mergeCell ref="B25:C25"/>
    <mergeCell ref="B26:C26"/>
    <mergeCell ref="B27:C27"/>
    <mergeCell ref="A18:A21"/>
    <mergeCell ref="B18:C18"/>
    <mergeCell ref="B19:C19"/>
    <mergeCell ref="B20:C20"/>
    <mergeCell ref="B21:C21"/>
    <mergeCell ref="A12:A15"/>
    <mergeCell ref="B12:C12"/>
    <mergeCell ref="B13:C13"/>
    <mergeCell ref="B14:C14"/>
    <mergeCell ref="B15:C15"/>
    <mergeCell ref="AE2:AG3"/>
    <mergeCell ref="B4:C4"/>
    <mergeCell ref="A6:A9"/>
    <mergeCell ref="B6:C6"/>
    <mergeCell ref="B7:C7"/>
    <mergeCell ref="B8:C8"/>
    <mergeCell ref="B9:C9"/>
    <mergeCell ref="D2:F3"/>
    <mergeCell ref="G2:I3"/>
    <mergeCell ref="J2:L3"/>
    <mergeCell ref="M2:O3"/>
    <mergeCell ref="P2:R3"/>
    <mergeCell ref="S2:U3"/>
    <mergeCell ref="V2:X3"/>
    <mergeCell ref="Y2:AA3"/>
    <mergeCell ref="AB2:AD3"/>
  </mergeCells>
  <pageMargins left="0.7" right="0.7" top="0.78740157499999996" bottom="0.78740157499999996" header="0.3" footer="0.3"/>
  <pageSetup paperSize="9" orientation="portrait" horizont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election sqref="A1:J1"/>
    </sheetView>
  </sheetViews>
  <sheetFormatPr baseColWidth="10" defaultColWidth="10.25" defaultRowHeight="12.75"/>
  <cols>
    <col min="1" max="1" width="12.25" style="183" customWidth="1"/>
    <col min="2" max="2" width="8.75" style="444" customWidth="1"/>
    <col min="3" max="32" width="5.125" style="183" customWidth="1"/>
    <col min="33" max="16384" width="10.25" style="183"/>
  </cols>
  <sheetData>
    <row r="1" spans="1:32" ht="27.6" customHeight="1" thickBot="1">
      <c r="A1" s="489" t="s">
        <v>641</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row>
    <row r="2" spans="1:32" ht="13.5" customHeight="1" thickTop="1">
      <c r="A2" s="434"/>
      <c r="B2" s="1185" t="s">
        <v>579</v>
      </c>
      <c r="C2" s="1168" t="s">
        <v>791</v>
      </c>
      <c r="D2" s="1168"/>
      <c r="E2" s="1178"/>
      <c r="F2" s="1167" t="s">
        <v>792</v>
      </c>
      <c r="G2" s="1168"/>
      <c r="H2" s="1178"/>
      <c r="I2" s="1167" t="s">
        <v>793</v>
      </c>
      <c r="J2" s="1168"/>
      <c r="K2" s="1178"/>
      <c r="L2" s="1167" t="s">
        <v>794</v>
      </c>
      <c r="M2" s="1168"/>
      <c r="N2" s="1178"/>
      <c r="O2" s="1167" t="s">
        <v>779</v>
      </c>
      <c r="P2" s="1168"/>
      <c r="Q2" s="1178"/>
      <c r="R2" s="1167" t="s">
        <v>780</v>
      </c>
      <c r="S2" s="1168"/>
      <c r="T2" s="1178"/>
      <c r="U2" s="1167" t="s">
        <v>781</v>
      </c>
      <c r="V2" s="1168"/>
      <c r="W2" s="1178"/>
      <c r="X2" s="1168" t="s">
        <v>782</v>
      </c>
      <c r="Y2" s="1168"/>
      <c r="Z2" s="1168"/>
      <c r="AA2" s="1167" t="s">
        <v>783</v>
      </c>
      <c r="AB2" s="1168"/>
      <c r="AC2" s="1168"/>
      <c r="AD2" s="1167" t="s">
        <v>784</v>
      </c>
      <c r="AE2" s="1168"/>
      <c r="AF2" s="1169"/>
    </row>
    <row r="3" spans="1:32" ht="25.5" customHeight="1">
      <c r="A3" s="435"/>
      <c r="B3" s="1186"/>
      <c r="C3" s="1036"/>
      <c r="D3" s="1036"/>
      <c r="E3" s="1102"/>
      <c r="F3" s="1107"/>
      <c r="G3" s="1036"/>
      <c r="H3" s="1102"/>
      <c r="I3" s="1107"/>
      <c r="J3" s="1036"/>
      <c r="K3" s="1102"/>
      <c r="L3" s="1107"/>
      <c r="M3" s="1036"/>
      <c r="N3" s="1102"/>
      <c r="O3" s="1107"/>
      <c r="P3" s="1036"/>
      <c r="Q3" s="1102"/>
      <c r="R3" s="1107"/>
      <c r="S3" s="1036"/>
      <c r="T3" s="1102"/>
      <c r="U3" s="1107"/>
      <c r="V3" s="1036"/>
      <c r="W3" s="1102"/>
      <c r="X3" s="1036"/>
      <c r="Y3" s="1036"/>
      <c r="Z3" s="1036"/>
      <c r="AA3" s="1107"/>
      <c r="AB3" s="1036"/>
      <c r="AC3" s="1036"/>
      <c r="AD3" s="1107"/>
      <c r="AE3" s="1036"/>
      <c r="AF3" s="1108"/>
    </row>
    <row r="4" spans="1:32">
      <c r="A4" s="435"/>
      <c r="B4" s="1186"/>
      <c r="C4" s="436" t="s">
        <v>586</v>
      </c>
      <c r="D4" s="437" t="s">
        <v>587</v>
      </c>
      <c r="E4" s="437" t="s">
        <v>786</v>
      </c>
      <c r="F4" s="437" t="s">
        <v>586</v>
      </c>
      <c r="G4" s="437" t="s">
        <v>587</v>
      </c>
      <c r="H4" s="437" t="s">
        <v>786</v>
      </c>
      <c r="I4" s="333" t="s">
        <v>586</v>
      </c>
      <c r="J4" s="438" t="s">
        <v>587</v>
      </c>
      <c r="K4" s="438" t="s">
        <v>786</v>
      </c>
      <c r="L4" s="437" t="s">
        <v>586</v>
      </c>
      <c r="M4" s="333" t="s">
        <v>587</v>
      </c>
      <c r="N4" s="438" t="s">
        <v>786</v>
      </c>
      <c r="O4" s="438" t="s">
        <v>586</v>
      </c>
      <c r="P4" s="437" t="s">
        <v>587</v>
      </c>
      <c r="Q4" s="333" t="s">
        <v>786</v>
      </c>
      <c r="R4" s="438" t="s">
        <v>586</v>
      </c>
      <c r="S4" s="437" t="s">
        <v>587</v>
      </c>
      <c r="T4" s="333" t="s">
        <v>786</v>
      </c>
      <c r="U4" s="438" t="s">
        <v>586</v>
      </c>
      <c r="V4" s="438" t="s">
        <v>587</v>
      </c>
      <c r="W4" s="438" t="s">
        <v>786</v>
      </c>
      <c r="X4" s="438" t="s">
        <v>586</v>
      </c>
      <c r="Y4" s="438" t="s">
        <v>587</v>
      </c>
      <c r="Z4" s="438" t="s">
        <v>786</v>
      </c>
      <c r="AA4" s="438" t="s">
        <v>586</v>
      </c>
      <c r="AB4" s="438" t="s">
        <v>587</v>
      </c>
      <c r="AC4" s="438" t="s">
        <v>786</v>
      </c>
      <c r="AD4" s="437" t="s">
        <v>586</v>
      </c>
      <c r="AE4" s="333" t="s">
        <v>587</v>
      </c>
      <c r="AF4" s="439" t="s">
        <v>786</v>
      </c>
    </row>
    <row r="5" spans="1:32">
      <c r="A5" s="435"/>
      <c r="B5" s="1186"/>
      <c r="C5" s="1181" t="s">
        <v>562</v>
      </c>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78"/>
    </row>
    <row r="6" spans="1:32" ht="15" customHeight="1">
      <c r="A6" s="1182" t="s">
        <v>549</v>
      </c>
      <c r="B6" s="490" t="s">
        <v>593</v>
      </c>
      <c r="C6" s="493">
        <v>20.97902097902098</v>
      </c>
      <c r="D6" s="493">
        <v>8.3916083916083917</v>
      </c>
      <c r="E6" s="493">
        <v>29.37062937062937</v>
      </c>
      <c r="F6" s="493">
        <v>8.0419580419580416</v>
      </c>
      <c r="G6" s="493">
        <v>4.1958041958041958</v>
      </c>
      <c r="H6" s="493">
        <v>12.237762237762238</v>
      </c>
      <c r="I6" s="493">
        <v>8.0419580419580416</v>
      </c>
      <c r="J6" s="493">
        <v>5.244755244755245</v>
      </c>
      <c r="K6" s="493">
        <v>13.286713286713287</v>
      </c>
      <c r="L6" s="493">
        <v>12.587412587412588</v>
      </c>
      <c r="M6" s="493">
        <v>2.7972027972027971</v>
      </c>
      <c r="N6" s="493">
        <v>15.384615384615385</v>
      </c>
      <c r="O6" s="493">
        <v>9.0909090909090917</v>
      </c>
      <c r="P6" s="493">
        <v>7.6923076923076925</v>
      </c>
      <c r="Q6" s="493">
        <v>16.783216783216783</v>
      </c>
      <c r="R6" s="493">
        <v>4.1958041958041958</v>
      </c>
      <c r="S6" s="493">
        <v>2.7972027972027971</v>
      </c>
      <c r="T6" s="493">
        <v>6.9930069930069934</v>
      </c>
      <c r="U6" s="493">
        <v>0</v>
      </c>
      <c r="V6" s="493">
        <v>0</v>
      </c>
      <c r="W6" s="493">
        <v>0</v>
      </c>
      <c r="X6" s="493">
        <v>0</v>
      </c>
      <c r="Y6" s="493">
        <v>0</v>
      </c>
      <c r="Z6" s="493">
        <v>0</v>
      </c>
      <c r="AA6" s="493">
        <v>2.7972027972027971</v>
      </c>
      <c r="AB6" s="493">
        <v>0.69930069930069927</v>
      </c>
      <c r="AC6" s="493">
        <v>3.4965034965034967</v>
      </c>
      <c r="AD6" s="493">
        <v>1.3986013986013985</v>
      </c>
      <c r="AE6" s="493">
        <v>1.048951048951049</v>
      </c>
      <c r="AF6" s="493">
        <v>2.4475524475524475</v>
      </c>
    </row>
    <row r="7" spans="1:32">
      <c r="A7" s="1182"/>
      <c r="B7" s="490" t="s">
        <v>594</v>
      </c>
      <c r="C7" s="493">
        <v>25.10460251046025</v>
      </c>
      <c r="D7" s="493">
        <v>12.133891213389122</v>
      </c>
      <c r="E7" s="493">
        <v>37.238493723849366</v>
      </c>
      <c r="F7" s="493">
        <v>8.7866108786610866</v>
      </c>
      <c r="G7" s="493">
        <v>2.510460251046025</v>
      </c>
      <c r="H7" s="493">
        <v>11.297071129707113</v>
      </c>
      <c r="I7" s="493">
        <v>7.1129707112970717</v>
      </c>
      <c r="J7" s="493">
        <v>5.8577405857740583</v>
      </c>
      <c r="K7" s="493">
        <v>12.97071129707113</v>
      </c>
      <c r="L7" s="493">
        <v>7.5313807531380759</v>
      </c>
      <c r="M7" s="493">
        <v>3.3472803347280333</v>
      </c>
      <c r="N7" s="493">
        <v>10.87866108786611</v>
      </c>
      <c r="O7" s="493">
        <v>10.0418410041841</v>
      </c>
      <c r="P7" s="493">
        <v>5.02092050209205</v>
      </c>
      <c r="Q7" s="493">
        <v>15.062761506276152</v>
      </c>
      <c r="R7" s="493">
        <v>7.5313807531380759</v>
      </c>
      <c r="S7" s="493">
        <v>3.7656903765690379</v>
      </c>
      <c r="T7" s="493">
        <v>11.297071129707113</v>
      </c>
      <c r="U7" s="493">
        <v>0</v>
      </c>
      <c r="V7" s="493">
        <v>0</v>
      </c>
      <c r="W7" s="493">
        <v>0</v>
      </c>
      <c r="X7" s="493">
        <v>0</v>
      </c>
      <c r="Y7" s="493">
        <v>0</v>
      </c>
      <c r="Z7" s="493">
        <v>0</v>
      </c>
      <c r="AA7" s="493">
        <v>1.2552301255230125</v>
      </c>
      <c r="AB7" s="493">
        <v>0</v>
      </c>
      <c r="AC7" s="493">
        <v>1.2552301255230125</v>
      </c>
      <c r="AD7" s="493">
        <v>0</v>
      </c>
      <c r="AE7" s="493">
        <v>0</v>
      </c>
      <c r="AF7" s="493">
        <v>0</v>
      </c>
    </row>
    <row r="8" spans="1:32">
      <c r="A8" s="1182"/>
      <c r="B8" s="490" t="s">
        <v>595</v>
      </c>
      <c r="C8" s="493">
        <v>29.074889867841406</v>
      </c>
      <c r="D8" s="493">
        <v>14.537444933920703</v>
      </c>
      <c r="E8" s="493">
        <v>43.612334801762117</v>
      </c>
      <c r="F8" s="493">
        <v>5.7268722466960353</v>
      </c>
      <c r="G8" s="493">
        <v>3.0837004405286343</v>
      </c>
      <c r="H8" s="493">
        <v>3.0837004405286343</v>
      </c>
      <c r="I8" s="493">
        <v>10.572687224669604</v>
      </c>
      <c r="J8" s="493">
        <v>4.4052863436123353</v>
      </c>
      <c r="K8" s="493">
        <v>14.977973568281937</v>
      </c>
      <c r="L8" s="493">
        <v>4.8458149779735686</v>
      </c>
      <c r="M8" s="493">
        <v>7.0484581497797363</v>
      </c>
      <c r="N8" s="493">
        <v>11.894273127753303</v>
      </c>
      <c r="O8" s="493">
        <v>6.607929515418502</v>
      </c>
      <c r="P8" s="493">
        <v>1.7621145374449341</v>
      </c>
      <c r="Q8" s="493">
        <v>8.3700440528634363</v>
      </c>
      <c r="R8" s="493">
        <v>4.8458149779735686</v>
      </c>
      <c r="S8" s="493">
        <v>3.9647577092511015</v>
      </c>
      <c r="T8" s="493">
        <v>8.8105726872246706</v>
      </c>
      <c r="U8" s="493">
        <v>0</v>
      </c>
      <c r="V8" s="493">
        <v>0.88105726872246704</v>
      </c>
      <c r="W8" s="493">
        <v>0.88105726872246704</v>
      </c>
      <c r="X8" s="493">
        <v>0</v>
      </c>
      <c r="Y8" s="493">
        <v>0</v>
      </c>
      <c r="Z8" s="493">
        <v>0</v>
      </c>
      <c r="AA8" s="493">
        <v>1.3215859030837005</v>
      </c>
      <c r="AB8" s="493">
        <v>1.3215859030837005</v>
      </c>
      <c r="AC8" s="493">
        <v>2.643171806167401</v>
      </c>
      <c r="AD8" s="493">
        <v>0</v>
      </c>
      <c r="AE8" s="493">
        <v>0</v>
      </c>
      <c r="AF8" s="493">
        <v>0</v>
      </c>
    </row>
    <row r="9" spans="1:32" s="442" customFormat="1">
      <c r="A9" s="1182"/>
      <c r="B9" s="490" t="s">
        <v>596</v>
      </c>
      <c r="C9" s="493">
        <v>19.747899159663866</v>
      </c>
      <c r="D9" s="493">
        <v>12.605042016806722</v>
      </c>
      <c r="E9" s="493">
        <v>32.352941176470587</v>
      </c>
      <c r="F9" s="493">
        <v>7.1428571428571423</v>
      </c>
      <c r="G9" s="493">
        <v>3.3613445378151261</v>
      </c>
      <c r="H9" s="493">
        <v>10.504201680672269</v>
      </c>
      <c r="I9" s="493">
        <v>10.084033613445378</v>
      </c>
      <c r="J9" s="493">
        <v>5.46218487394958</v>
      </c>
      <c r="K9" s="493">
        <v>15.546218487394958</v>
      </c>
      <c r="L9" s="493">
        <v>5.0420168067226889</v>
      </c>
      <c r="M9" s="493">
        <v>1.680672268907563</v>
      </c>
      <c r="N9" s="493">
        <v>6.7226890756302522</v>
      </c>
      <c r="O9" s="493">
        <v>14.285714285714285</v>
      </c>
      <c r="P9" s="493">
        <v>7.1428571428571423</v>
      </c>
      <c r="Q9" s="493">
        <v>21.428571428571427</v>
      </c>
      <c r="R9" s="493">
        <v>7.9831932773109235</v>
      </c>
      <c r="S9" s="493">
        <v>2.9411764705882351</v>
      </c>
      <c r="T9" s="493">
        <v>10.92436974789916</v>
      </c>
      <c r="U9" s="493">
        <v>0.42016806722689076</v>
      </c>
      <c r="V9" s="493">
        <v>0</v>
      </c>
      <c r="W9" s="493">
        <v>0.42016806722689076</v>
      </c>
      <c r="X9" s="493">
        <v>0</v>
      </c>
      <c r="Y9" s="493">
        <v>0</v>
      </c>
      <c r="Z9" s="493">
        <v>0</v>
      </c>
      <c r="AA9" s="493">
        <v>1.680672268907563</v>
      </c>
      <c r="AB9" s="493">
        <v>0.42016806722689076</v>
      </c>
      <c r="AC9" s="493">
        <v>2.1008403361344539</v>
      </c>
      <c r="AD9" s="493">
        <v>0</v>
      </c>
      <c r="AE9" s="493">
        <v>0</v>
      </c>
      <c r="AF9" s="493">
        <v>0</v>
      </c>
    </row>
    <row r="10" spans="1:32" s="442" customFormat="1">
      <c r="A10" s="1182"/>
      <c r="B10" s="490" t="s">
        <v>597</v>
      </c>
      <c r="C10" s="493">
        <v>21.031746031746032</v>
      </c>
      <c r="D10" s="493">
        <v>11.507936507936508</v>
      </c>
      <c r="E10" s="493">
        <v>32.539682539682538</v>
      </c>
      <c r="F10" s="493">
        <v>4.3650793650793647</v>
      </c>
      <c r="G10" s="493">
        <v>0.79365079365079361</v>
      </c>
      <c r="H10" s="493">
        <v>5.1587301587301582</v>
      </c>
      <c r="I10" s="493">
        <v>12.698412698412698</v>
      </c>
      <c r="J10" s="493">
        <v>7.9365079365079358</v>
      </c>
      <c r="K10" s="493">
        <v>20.634920634920633</v>
      </c>
      <c r="L10" s="493">
        <v>10.714285714285714</v>
      </c>
      <c r="M10" s="493">
        <v>5.5555555555555554</v>
      </c>
      <c r="N10" s="493">
        <v>16.269841269841269</v>
      </c>
      <c r="O10" s="493">
        <v>10.317460317460316</v>
      </c>
      <c r="P10" s="493">
        <v>5.9523809523809517</v>
      </c>
      <c r="Q10" s="493">
        <v>16.269841269841269</v>
      </c>
      <c r="R10" s="493">
        <v>4.7619047619047619</v>
      </c>
      <c r="S10" s="493">
        <v>1.5873015873015872</v>
      </c>
      <c r="T10" s="493">
        <v>6.3492063492063489</v>
      </c>
      <c r="U10" s="493">
        <v>0.79365079365079361</v>
      </c>
      <c r="V10" s="493">
        <v>0</v>
      </c>
      <c r="W10" s="493">
        <v>0.79365079365079361</v>
      </c>
      <c r="X10" s="493">
        <v>0</v>
      </c>
      <c r="Y10" s="493">
        <v>0</v>
      </c>
      <c r="Z10" s="493">
        <v>0</v>
      </c>
      <c r="AA10" s="493">
        <v>1.5873015873015872</v>
      </c>
      <c r="AB10" s="493">
        <v>0</v>
      </c>
      <c r="AC10" s="493">
        <v>1.5873015873015872</v>
      </c>
      <c r="AD10" s="493">
        <v>0</v>
      </c>
      <c r="AE10" s="493">
        <v>0.3968253968253968</v>
      </c>
      <c r="AF10" s="493">
        <v>0.3968253968253968</v>
      </c>
    </row>
    <row r="11" spans="1:32" s="442" customFormat="1">
      <c r="A11" s="1182"/>
      <c r="B11" s="490" t="s">
        <v>598</v>
      </c>
      <c r="C11" s="493">
        <v>12.03</v>
      </c>
      <c r="D11" s="493">
        <v>7.1</v>
      </c>
      <c r="E11" s="493">
        <v>19.100000000000001</v>
      </c>
      <c r="F11" s="493">
        <v>1.9</v>
      </c>
      <c r="G11" s="493">
        <v>0.2</v>
      </c>
      <c r="H11" s="493">
        <v>2.1</v>
      </c>
      <c r="I11" s="493">
        <v>4.5999999999999996</v>
      </c>
      <c r="J11" s="493">
        <v>2.5</v>
      </c>
      <c r="K11" s="493">
        <v>7.1</v>
      </c>
      <c r="L11" s="493">
        <v>2.4</v>
      </c>
      <c r="M11" s="493">
        <v>2.4</v>
      </c>
      <c r="N11" s="493">
        <v>4.8</v>
      </c>
      <c r="O11" s="493">
        <v>6.4</v>
      </c>
      <c r="P11" s="493">
        <v>3.2</v>
      </c>
      <c r="Q11" s="493">
        <v>9.6</v>
      </c>
      <c r="R11" s="493">
        <v>3.7</v>
      </c>
      <c r="S11" s="493">
        <v>2.7</v>
      </c>
      <c r="T11" s="493">
        <v>6.4</v>
      </c>
      <c r="U11" s="493">
        <v>0.3</v>
      </c>
      <c r="V11" s="493">
        <v>0.2</v>
      </c>
      <c r="W11" s="493">
        <v>0.5</v>
      </c>
      <c r="X11" s="493">
        <v>0</v>
      </c>
      <c r="Y11" s="493">
        <v>0</v>
      </c>
      <c r="Z11" s="493">
        <v>0</v>
      </c>
      <c r="AA11" s="493">
        <v>0.4</v>
      </c>
      <c r="AB11" s="493">
        <v>0</v>
      </c>
      <c r="AC11" s="493">
        <v>0.4</v>
      </c>
      <c r="AD11" s="493">
        <v>0</v>
      </c>
      <c r="AE11" s="493">
        <v>0</v>
      </c>
      <c r="AF11" s="493">
        <v>0</v>
      </c>
    </row>
    <row r="12" spans="1:32" s="442" customFormat="1">
      <c r="A12" s="1182"/>
      <c r="B12" s="490" t="s">
        <v>599</v>
      </c>
      <c r="C12" s="493">
        <v>11.88</v>
      </c>
      <c r="D12" s="493">
        <v>5.5</v>
      </c>
      <c r="E12" s="493">
        <v>17.43</v>
      </c>
      <c r="F12" s="493">
        <v>4.9809999999999999</v>
      </c>
      <c r="G12" s="493">
        <v>1.149</v>
      </c>
      <c r="H12" s="493">
        <v>6.13</v>
      </c>
      <c r="I12" s="493">
        <v>5.3639999999999999</v>
      </c>
      <c r="J12" s="493">
        <v>3.0649999999999999</v>
      </c>
      <c r="K12" s="493">
        <v>8.4290000000000003</v>
      </c>
      <c r="L12" s="493">
        <v>3.64</v>
      </c>
      <c r="M12" s="493">
        <v>1.341</v>
      </c>
      <c r="N12" s="493">
        <v>4.9809999999999999</v>
      </c>
      <c r="O12" s="493">
        <v>4.2140000000000004</v>
      </c>
      <c r="P12" s="493">
        <v>2.2989999999999999</v>
      </c>
      <c r="Q12" s="493">
        <v>6.5129999999999999</v>
      </c>
      <c r="R12" s="493">
        <v>2.6819999999999999</v>
      </c>
      <c r="S12" s="493">
        <v>1.341</v>
      </c>
      <c r="T12" s="493">
        <v>4.0229999999999997</v>
      </c>
      <c r="U12" s="493">
        <v>0.192</v>
      </c>
      <c r="V12" s="493">
        <v>0.192</v>
      </c>
      <c r="W12" s="493">
        <v>0.38300000000000001</v>
      </c>
      <c r="X12" s="493">
        <v>0</v>
      </c>
      <c r="Y12" s="493">
        <v>0</v>
      </c>
      <c r="Z12" s="493">
        <v>0</v>
      </c>
      <c r="AA12" s="493">
        <v>1.341</v>
      </c>
      <c r="AB12" s="493">
        <v>0.76600000000000001</v>
      </c>
      <c r="AC12" s="493">
        <v>2.1070000000000002</v>
      </c>
      <c r="AD12" s="493">
        <v>0</v>
      </c>
      <c r="AE12" s="493">
        <v>0</v>
      </c>
      <c r="AF12" s="493">
        <v>0</v>
      </c>
    </row>
    <row r="13" spans="1:32" s="442" customFormat="1" ht="14.25" customHeight="1">
      <c r="A13" s="1182" t="s">
        <v>550</v>
      </c>
      <c r="B13" s="491" t="s">
        <v>593</v>
      </c>
      <c r="C13" s="494">
        <v>18.886915334517465</v>
      </c>
      <c r="D13" s="494">
        <v>9.1009050156474682</v>
      </c>
      <c r="E13" s="494">
        <v>27.987820350164931</v>
      </c>
      <c r="F13" s="494">
        <v>5.0241055569652371</v>
      </c>
      <c r="G13" s="494">
        <v>2.5712594096253065</v>
      </c>
      <c r="H13" s="494">
        <v>7.5953649665905436</v>
      </c>
      <c r="I13" s="494">
        <v>14.818573965998477</v>
      </c>
      <c r="J13" s="494">
        <v>9.5407257041360065</v>
      </c>
      <c r="K13" s="494">
        <v>24.359299670134487</v>
      </c>
      <c r="L13" s="494">
        <v>7.9590628436099129</v>
      </c>
      <c r="M13" s="494">
        <v>2.7827116637063352</v>
      </c>
      <c r="N13" s="494">
        <v>10.741774507316249</v>
      </c>
      <c r="O13" s="494">
        <v>10.665651695847078</v>
      </c>
      <c r="P13" s="494">
        <v>6.4196904339000254</v>
      </c>
      <c r="Q13" s="494">
        <v>17.085342129747101</v>
      </c>
      <c r="R13" s="494">
        <v>6.3181933519411313</v>
      </c>
      <c r="S13" s="494">
        <v>2.7742535735430942</v>
      </c>
      <c r="T13" s="494">
        <v>9.0924469254842251</v>
      </c>
      <c r="U13" s="494">
        <v>0.6512729425695678</v>
      </c>
      <c r="V13" s="494">
        <v>0.25374270489723416</v>
      </c>
      <c r="W13" s="494">
        <v>0.90501564746680208</v>
      </c>
      <c r="X13" s="494">
        <v>0.21991034424426967</v>
      </c>
      <c r="Y13" s="494">
        <v>7.6122811469170257E-2</v>
      </c>
      <c r="Z13" s="494">
        <v>0.29603315571343991</v>
      </c>
      <c r="AA13" s="494">
        <v>0.51594349995770961</v>
      </c>
      <c r="AB13" s="494">
        <v>0.34678169669288678</v>
      </c>
      <c r="AC13" s="494">
        <v>0.86272519665059633</v>
      </c>
      <c r="AD13" s="494">
        <v>0.74431193436522036</v>
      </c>
      <c r="AE13" s="494">
        <v>0.32986551636640449</v>
      </c>
      <c r="AF13" s="494">
        <v>1.0741774507316248</v>
      </c>
    </row>
    <row r="14" spans="1:32" s="442" customFormat="1" ht="15" customHeight="1">
      <c r="A14" s="1182"/>
      <c r="B14" s="491" t="s">
        <v>594</v>
      </c>
      <c r="C14" s="494">
        <v>19.209809264305179</v>
      </c>
      <c r="D14" s="494">
        <v>9.7837193460490468</v>
      </c>
      <c r="E14" s="494">
        <v>28.993528610354225</v>
      </c>
      <c r="F14" s="494">
        <v>5.5432561307901906</v>
      </c>
      <c r="G14" s="494">
        <v>2.6141008174386924</v>
      </c>
      <c r="H14" s="494">
        <v>8.1573569482288839</v>
      </c>
      <c r="I14" s="494">
        <v>15.173705722070846</v>
      </c>
      <c r="J14" s="494">
        <v>8.753405994550409</v>
      </c>
      <c r="K14" s="494">
        <v>23.927111716621251</v>
      </c>
      <c r="L14" s="494">
        <v>7.0418937329700269</v>
      </c>
      <c r="M14" s="494">
        <v>2.9717302452316079</v>
      </c>
      <c r="N14" s="494">
        <v>10.013623978201634</v>
      </c>
      <c r="O14" s="494">
        <v>10.141348773841962</v>
      </c>
      <c r="P14" s="494">
        <v>6.0286103542234333</v>
      </c>
      <c r="Q14" s="494">
        <v>16.169959128065393</v>
      </c>
      <c r="R14" s="494">
        <v>6.2585149863760225</v>
      </c>
      <c r="S14" s="494">
        <v>3.1846049046321525</v>
      </c>
      <c r="T14" s="494">
        <v>9.4431198910081733</v>
      </c>
      <c r="U14" s="494">
        <v>1.0388283378746594</v>
      </c>
      <c r="V14" s="494">
        <v>0.24693460490463215</v>
      </c>
      <c r="W14" s="494">
        <v>1.2857629427792916</v>
      </c>
      <c r="X14" s="494">
        <v>0.21287465940054498</v>
      </c>
      <c r="Y14" s="494">
        <v>9.3664850136239777E-2</v>
      </c>
      <c r="Z14" s="494">
        <v>0.30653950953678477</v>
      </c>
      <c r="AA14" s="494">
        <v>0.68119891008174382</v>
      </c>
      <c r="AB14" s="494">
        <v>0.37465940054495911</v>
      </c>
      <c r="AC14" s="494">
        <v>1.055858310626703</v>
      </c>
      <c r="AD14" s="494">
        <v>0.45129427792915527</v>
      </c>
      <c r="AE14" s="494">
        <v>0.19584468664850135</v>
      </c>
      <c r="AF14" s="494">
        <v>0.64713896457765674</v>
      </c>
    </row>
    <row r="15" spans="1:32" s="442" customFormat="1" ht="15" customHeight="1">
      <c r="A15" s="1182"/>
      <c r="B15" s="491" t="s">
        <v>595</v>
      </c>
      <c r="C15" s="494">
        <v>19.627093474135798</v>
      </c>
      <c r="D15" s="494">
        <v>9.6444187773286032</v>
      </c>
      <c r="E15" s="494">
        <v>29.271512251464397</v>
      </c>
      <c r="F15" s="494">
        <v>5.2965926903720817</v>
      </c>
      <c r="G15" s="494">
        <v>2.8132992327365729</v>
      </c>
      <c r="H15" s="494">
        <v>8.1098919231086537</v>
      </c>
      <c r="I15" s="494">
        <v>15.279267387179276</v>
      </c>
      <c r="J15" s="494">
        <v>8.5719000082501431</v>
      </c>
      <c r="K15" s="494">
        <v>23.851167395429421</v>
      </c>
      <c r="L15" s="494">
        <v>6.9713719990099827</v>
      </c>
      <c r="M15" s="494">
        <v>2.5410444682781952</v>
      </c>
      <c r="N15" s="494">
        <v>9.5124164672881779</v>
      </c>
      <c r="O15" s="494">
        <v>11.277947364078871</v>
      </c>
      <c r="P15" s="494">
        <v>6.6083656463988119</v>
      </c>
      <c r="Q15" s="494">
        <v>17.886313010477682</v>
      </c>
      <c r="R15" s="494">
        <v>5.6265984654731458</v>
      </c>
      <c r="S15" s="494">
        <v>2.7060473558287268</v>
      </c>
      <c r="T15" s="494">
        <v>8.3326458213018739</v>
      </c>
      <c r="U15" s="494">
        <v>0.70951241646728813</v>
      </c>
      <c r="V15" s="494">
        <v>0.31350548634601105</v>
      </c>
      <c r="W15" s="494">
        <v>1.0230179028132993</v>
      </c>
      <c r="X15" s="494">
        <v>0.18975332068311196</v>
      </c>
      <c r="Y15" s="494">
        <v>0.1155020212853725</v>
      </c>
      <c r="Z15" s="494">
        <v>0.30525534196848447</v>
      </c>
      <c r="AA15" s="494">
        <v>0.57751010642686251</v>
      </c>
      <c r="AB15" s="494">
        <v>0.38775678574375055</v>
      </c>
      <c r="AC15" s="494">
        <v>0.9652668921706129</v>
      </c>
      <c r="AD15" s="494">
        <v>0.50325880702912307</v>
      </c>
      <c r="AE15" s="494">
        <v>0.23925418694827161</v>
      </c>
      <c r="AF15" s="494">
        <v>0.74251299397739456</v>
      </c>
    </row>
    <row r="16" spans="1:32" s="442" customFormat="1" ht="15" customHeight="1">
      <c r="A16" s="1182"/>
      <c r="B16" s="491" t="s">
        <v>596</v>
      </c>
      <c r="C16" s="494">
        <v>19.022379269729093</v>
      </c>
      <c r="D16" s="494">
        <v>9.010600706713781</v>
      </c>
      <c r="E16" s="494">
        <v>28.032979976442874</v>
      </c>
      <c r="F16" s="494">
        <v>6.0996129900723544</v>
      </c>
      <c r="G16" s="494">
        <v>3.070839643277806</v>
      </c>
      <c r="H16" s="494">
        <v>9.170452633350159</v>
      </c>
      <c r="I16" s="494">
        <v>14.630657916876999</v>
      </c>
      <c r="J16" s="494">
        <v>8.6824835941443723</v>
      </c>
      <c r="K16" s="494">
        <v>23.313141511021371</v>
      </c>
      <c r="L16" s="494">
        <v>6.9830052162207643</v>
      </c>
      <c r="M16" s="494">
        <v>2.5660440854787145</v>
      </c>
      <c r="N16" s="494">
        <v>9.5490493016994797</v>
      </c>
      <c r="O16" s="494">
        <v>10.777385159010601</v>
      </c>
      <c r="P16" s="494">
        <v>6.4024903247518079</v>
      </c>
      <c r="Q16" s="494">
        <v>17.179875483762412</v>
      </c>
      <c r="R16" s="494">
        <v>6.2594649167087333</v>
      </c>
      <c r="S16" s="494">
        <v>2.7006562342251388</v>
      </c>
      <c r="T16" s="494">
        <v>8.9601211509338725</v>
      </c>
      <c r="U16" s="494">
        <v>0.84973918896180367</v>
      </c>
      <c r="V16" s="494">
        <v>0.25239777889954568</v>
      </c>
      <c r="W16" s="494">
        <v>1.1021369678613495</v>
      </c>
      <c r="X16" s="494">
        <v>0.21874474171293962</v>
      </c>
      <c r="Y16" s="494">
        <v>0.10937237085646981</v>
      </c>
      <c r="Z16" s="494">
        <v>0.3281171125694094</v>
      </c>
      <c r="AA16" s="494">
        <v>0.80767289247854612</v>
      </c>
      <c r="AB16" s="494">
        <v>0.43748948342587923</v>
      </c>
      <c r="AC16" s="494">
        <v>1.2451623759044252</v>
      </c>
      <c r="AD16" s="494">
        <v>0.79925963318189464</v>
      </c>
      <c r="AE16" s="494">
        <v>0.31970385327275785</v>
      </c>
      <c r="AF16" s="494">
        <v>1.1189634864546525</v>
      </c>
    </row>
    <row r="17" spans="1:32" s="442" customFormat="1" ht="15" customHeight="1">
      <c r="A17" s="1182"/>
      <c r="B17" s="491" t="s">
        <v>597</v>
      </c>
      <c r="C17" s="494">
        <v>18.823935756843106</v>
      </c>
      <c r="D17" s="494">
        <v>9.9559623521284859</v>
      </c>
      <c r="E17" s="494">
        <v>28.77989810897159</v>
      </c>
      <c r="F17" s="494">
        <v>6.6574561782229509</v>
      </c>
      <c r="G17" s="494">
        <v>3.3157758397375012</v>
      </c>
      <c r="H17" s="494">
        <v>9.9732320179604521</v>
      </c>
      <c r="I17" s="494">
        <v>14.592867628011398</v>
      </c>
      <c r="J17" s="494">
        <v>8.3239789310076855</v>
      </c>
      <c r="K17" s="494">
        <v>22.916846559019081</v>
      </c>
      <c r="L17" s="494">
        <v>6.8387876694585961</v>
      </c>
      <c r="M17" s="494">
        <v>2.9358431914342455</v>
      </c>
      <c r="N17" s="494">
        <v>9.7746308608928416</v>
      </c>
      <c r="O17" s="494">
        <v>10.318625334599774</v>
      </c>
      <c r="P17" s="494">
        <v>5.7335290562127623</v>
      </c>
      <c r="Q17" s="494">
        <v>16.052154390812536</v>
      </c>
      <c r="R17" s="494">
        <v>5.8112425524566103</v>
      </c>
      <c r="S17" s="494">
        <v>2.8926690268543305</v>
      </c>
      <c r="T17" s="494">
        <v>8.7039115793109403</v>
      </c>
      <c r="U17" s="494">
        <v>1.027545117001986</v>
      </c>
      <c r="V17" s="494">
        <v>0.32812365080735689</v>
      </c>
      <c r="W17" s="494">
        <v>1.3556687678093429</v>
      </c>
      <c r="X17" s="494">
        <v>0.16406182540367845</v>
      </c>
      <c r="Y17" s="494">
        <v>4.3174164579915374E-2</v>
      </c>
      <c r="Z17" s="494">
        <v>0.20723598998359383</v>
      </c>
      <c r="AA17" s="494">
        <v>0.7425956307745446</v>
      </c>
      <c r="AB17" s="494">
        <v>0.33675848372333994</v>
      </c>
      <c r="AC17" s="494">
        <v>1.0793541144978844</v>
      </c>
      <c r="AD17" s="494">
        <v>0.81167429410240921</v>
      </c>
      <c r="AE17" s="494">
        <v>0.34539331663932299</v>
      </c>
      <c r="AF17" s="494">
        <v>1.1570676107417321</v>
      </c>
    </row>
    <row r="18" spans="1:32" s="442" customFormat="1" ht="12.75" customHeight="1">
      <c r="A18" s="1182"/>
      <c r="B18" s="491" t="s">
        <v>598</v>
      </c>
      <c r="C18" s="494">
        <v>21</v>
      </c>
      <c r="D18" s="494">
        <v>9.5</v>
      </c>
      <c r="E18" s="494">
        <v>30.5</v>
      </c>
      <c r="F18" s="494">
        <v>6.2050000000000001</v>
      </c>
      <c r="G18" s="494">
        <v>2.5950000000000002</v>
      </c>
      <c r="H18" s="494">
        <v>8.8000000000000007</v>
      </c>
      <c r="I18" s="494">
        <v>13.61</v>
      </c>
      <c r="J18" s="494">
        <v>7.5869999999999997</v>
      </c>
      <c r="K18" s="494">
        <v>21.2</v>
      </c>
      <c r="L18" s="494">
        <v>6.4130000000000003</v>
      </c>
      <c r="M18" s="494">
        <v>2.6869999999999998</v>
      </c>
      <c r="N18" s="494">
        <v>9.1</v>
      </c>
      <c r="O18" s="494">
        <v>10.89</v>
      </c>
      <c r="P18" s="494">
        <v>6.21</v>
      </c>
      <c r="Q18" s="494">
        <v>17.100000000000001</v>
      </c>
      <c r="R18" s="494">
        <v>6.8289999999999997</v>
      </c>
      <c r="S18" s="494">
        <v>3.2709999999999999</v>
      </c>
      <c r="T18" s="494">
        <v>10.1</v>
      </c>
      <c r="U18" s="494">
        <v>0.95</v>
      </c>
      <c r="V18" s="494">
        <v>0.2</v>
      </c>
      <c r="W18" s="494">
        <v>1.2</v>
      </c>
      <c r="X18" s="494">
        <v>0.158</v>
      </c>
      <c r="Y18" s="494">
        <v>4.2000000000000003E-2</v>
      </c>
      <c r="Z18" s="494">
        <v>0.2</v>
      </c>
      <c r="AA18" s="494">
        <v>0.84099999999999997</v>
      </c>
      <c r="AB18" s="494">
        <v>0.25900000000000001</v>
      </c>
      <c r="AC18" s="494">
        <v>1.1000000000000001</v>
      </c>
      <c r="AD18" s="494">
        <v>0.34200000000000003</v>
      </c>
      <c r="AE18" s="494">
        <v>0.25800000000000001</v>
      </c>
      <c r="AF18" s="494">
        <v>0.6</v>
      </c>
    </row>
    <row r="19" spans="1:32" s="442" customFormat="1" ht="15.75" customHeight="1" thickBot="1">
      <c r="A19" s="1183"/>
      <c r="B19" s="492" t="s">
        <v>599</v>
      </c>
      <c r="C19" s="494">
        <v>21.11</v>
      </c>
      <c r="D19" s="494">
        <v>9.9879999999999995</v>
      </c>
      <c r="E19" s="494">
        <v>31.1</v>
      </c>
      <c r="F19" s="494">
        <v>5.84</v>
      </c>
      <c r="G19" s="494">
        <v>2.76</v>
      </c>
      <c r="H19" s="494">
        <v>8.6</v>
      </c>
      <c r="I19" s="494">
        <v>13.99</v>
      </c>
      <c r="J19" s="494">
        <v>7.8070000000000004</v>
      </c>
      <c r="K19" s="494">
        <v>21.8</v>
      </c>
      <c r="L19" s="494">
        <v>6.141</v>
      </c>
      <c r="M19" s="494">
        <v>2.5590000000000002</v>
      </c>
      <c r="N19" s="494">
        <v>8.6999999999999993</v>
      </c>
      <c r="O19" s="494">
        <v>11.07</v>
      </c>
      <c r="P19" s="494">
        <v>6.1260000000000003</v>
      </c>
      <c r="Q19" s="494">
        <v>17.2</v>
      </c>
      <c r="R19" s="494">
        <v>6.6440000000000001</v>
      </c>
      <c r="S19" s="494">
        <v>2.556</v>
      </c>
      <c r="T19" s="494">
        <v>9.1999999999999993</v>
      </c>
      <c r="U19" s="494">
        <v>0.97499999999999998</v>
      </c>
      <c r="V19" s="494">
        <v>0.32500000000000001</v>
      </c>
      <c r="W19" s="494">
        <v>1.3</v>
      </c>
      <c r="X19" s="494">
        <v>0.20599999999999999</v>
      </c>
      <c r="Y19" s="494">
        <v>9.4E-2</v>
      </c>
      <c r="Z19" s="494">
        <v>0.3</v>
      </c>
      <c r="AA19" s="494">
        <v>0.66</v>
      </c>
      <c r="AB19" s="494">
        <v>0.23599999999999999</v>
      </c>
      <c r="AC19" s="494">
        <v>1</v>
      </c>
      <c r="AD19" s="494">
        <v>0.58099999999999996</v>
      </c>
      <c r="AE19" s="494">
        <v>0.219</v>
      </c>
      <c r="AF19" s="494">
        <v>0.8</v>
      </c>
    </row>
    <row r="20" spans="1:32" ht="13.5" customHeight="1" thickTop="1">
      <c r="A20" s="1184" t="s">
        <v>512</v>
      </c>
      <c r="B20" s="1184"/>
      <c r="C20" s="1072"/>
      <c r="D20" s="1072"/>
      <c r="E20" s="1072"/>
      <c r="F20" s="1072"/>
      <c r="G20" s="1072"/>
      <c r="H20" s="1072"/>
      <c r="I20" s="1072"/>
      <c r="J20" s="1072"/>
      <c r="K20" s="1072"/>
      <c r="L20" s="1072"/>
      <c r="M20" s="1072"/>
      <c r="N20" s="1072"/>
      <c r="O20" s="1072"/>
      <c r="P20" s="1072"/>
      <c r="Q20" s="1072"/>
      <c r="R20" s="1072"/>
    </row>
    <row r="21" spans="1:32" ht="13.5" customHeight="1">
      <c r="A21" s="443"/>
      <c r="B21" s="443"/>
      <c r="C21" s="443"/>
      <c r="D21" s="443"/>
      <c r="E21" s="443"/>
      <c r="F21" s="443"/>
      <c r="G21" s="443"/>
      <c r="H21" s="443"/>
      <c r="I21" s="443"/>
      <c r="J21" s="443"/>
      <c r="K21" s="443"/>
      <c r="L21" s="443"/>
      <c r="M21" s="443"/>
      <c r="N21" s="443"/>
      <c r="O21" s="443"/>
      <c r="P21" s="443"/>
      <c r="Q21" s="443"/>
      <c r="R21" s="443"/>
    </row>
    <row r="22" spans="1:32">
      <c r="C22" s="443"/>
      <c r="D22" s="443"/>
      <c r="E22" s="443"/>
      <c r="F22" s="443"/>
      <c r="G22" s="443"/>
      <c r="H22" s="443"/>
      <c r="I22" s="443"/>
      <c r="J22" s="443"/>
      <c r="K22" s="443"/>
      <c r="L22" s="443"/>
      <c r="M22" s="443"/>
      <c r="N22" s="443"/>
      <c r="O22" s="443"/>
      <c r="P22" s="443"/>
      <c r="Q22" s="443"/>
      <c r="R22" s="443"/>
    </row>
    <row r="23" spans="1:32">
      <c r="A23" s="445"/>
    </row>
    <row r="25" spans="1:32">
      <c r="H25" s="440"/>
      <c r="I25" s="441"/>
      <c r="J25" s="440"/>
    </row>
  </sheetData>
  <mergeCells count="15">
    <mergeCell ref="AA2:AC3"/>
    <mergeCell ref="AD2:AF3"/>
    <mergeCell ref="A6:A12"/>
    <mergeCell ref="A13:A19"/>
    <mergeCell ref="A20:R20"/>
    <mergeCell ref="C5:AF5"/>
    <mergeCell ref="B2:B5"/>
    <mergeCell ref="C2:E3"/>
    <mergeCell ref="F2:H3"/>
    <mergeCell ref="I2:K3"/>
    <mergeCell ref="L2:N3"/>
    <mergeCell ref="O2:Q3"/>
    <mergeCell ref="R2:T3"/>
    <mergeCell ref="U2:W3"/>
    <mergeCell ref="X2:Z3"/>
  </mergeCell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workbookViewId="0">
      <selection sqref="A1:J1"/>
    </sheetView>
  </sheetViews>
  <sheetFormatPr baseColWidth="10" defaultColWidth="10.25" defaultRowHeight="12.75"/>
  <cols>
    <col min="1" max="2" width="10.25" style="183"/>
    <col min="3" max="3" width="15.625" style="183" customWidth="1"/>
    <col min="4" max="5" width="5.125" style="183" customWidth="1"/>
    <col min="6" max="6" width="5.875" style="183" customWidth="1"/>
    <col min="7" max="24" width="5.125" style="183" customWidth="1"/>
    <col min="25" max="26" width="5.125" style="469" customWidth="1"/>
    <col min="27" max="27" width="6.25" style="469" customWidth="1"/>
    <col min="28" max="16384" width="10.25" style="183"/>
  </cols>
  <sheetData>
    <row r="1" spans="1:27" ht="27.6" customHeight="1" thickBot="1">
      <c r="A1" s="394" t="s">
        <v>642</v>
      </c>
      <c r="B1" s="394"/>
      <c r="C1" s="394"/>
      <c r="D1" s="394"/>
      <c r="E1" s="394"/>
      <c r="F1" s="394"/>
      <c r="G1" s="394"/>
      <c r="H1" s="394"/>
      <c r="I1" s="394"/>
      <c r="J1" s="394"/>
      <c r="K1" s="394"/>
      <c r="L1" s="394"/>
      <c r="M1" s="394"/>
      <c r="N1" s="394"/>
      <c r="O1" s="394"/>
      <c r="P1" s="394"/>
      <c r="Q1" s="394"/>
      <c r="R1" s="394"/>
      <c r="S1" s="394"/>
      <c r="T1" s="394"/>
      <c r="U1" s="394"/>
      <c r="V1" s="394"/>
      <c r="W1" s="394"/>
      <c r="X1" s="394"/>
      <c r="Y1" s="401"/>
      <c r="Z1" s="401"/>
      <c r="AA1" s="401"/>
    </row>
    <row r="2" spans="1:27" s="446" customFormat="1" ht="15" customHeight="1" thickTop="1">
      <c r="A2" s="447"/>
      <c r="B2" s="448"/>
      <c r="C2" s="449"/>
      <c r="D2" s="450" t="s">
        <v>795</v>
      </c>
      <c r="E2" s="451"/>
      <c r="F2" s="451"/>
      <c r="G2" s="451"/>
      <c r="H2" s="451"/>
      <c r="I2" s="451"/>
      <c r="J2" s="451"/>
      <c r="K2" s="451"/>
      <c r="L2" s="451"/>
      <c r="M2" s="451"/>
      <c r="N2" s="451"/>
      <c r="O2" s="451"/>
      <c r="P2" s="451"/>
      <c r="Q2" s="451"/>
      <c r="R2" s="451"/>
      <c r="S2" s="451"/>
      <c r="T2" s="451"/>
      <c r="U2" s="451"/>
      <c r="V2" s="451"/>
      <c r="W2" s="451"/>
      <c r="X2" s="451"/>
      <c r="Y2" s="452"/>
      <c r="Z2" s="452"/>
      <c r="AA2" s="453"/>
    </row>
    <row r="3" spans="1:27" s="446" customFormat="1" ht="15" customHeight="1">
      <c r="A3" s="454"/>
      <c r="B3" s="455"/>
      <c r="C3" s="456"/>
      <c r="D3" s="1106" t="s">
        <v>796</v>
      </c>
      <c r="E3" s="1036"/>
      <c r="F3" s="1102"/>
      <c r="G3" s="1107" t="s">
        <v>797</v>
      </c>
      <c r="H3" s="1036"/>
      <c r="I3" s="1102"/>
      <c r="J3" s="1107" t="s">
        <v>798</v>
      </c>
      <c r="K3" s="1036"/>
      <c r="L3" s="1102"/>
      <c r="M3" s="1107" t="s">
        <v>799</v>
      </c>
      <c r="N3" s="1036"/>
      <c r="O3" s="1102"/>
      <c r="P3" s="1107" t="s">
        <v>739</v>
      </c>
      <c r="Q3" s="1036"/>
      <c r="R3" s="1102"/>
      <c r="S3" s="1107" t="s">
        <v>800</v>
      </c>
      <c r="T3" s="1036"/>
      <c r="U3" s="1102"/>
      <c r="V3" s="1107" t="s">
        <v>801</v>
      </c>
      <c r="W3" s="1036"/>
      <c r="X3" s="1102"/>
      <c r="Y3" s="1107" t="s">
        <v>802</v>
      </c>
      <c r="Z3" s="1036"/>
      <c r="AA3" s="1108"/>
    </row>
    <row r="4" spans="1:27" s="446" customFormat="1" ht="15" customHeight="1">
      <c r="A4" s="454" t="s">
        <v>257</v>
      </c>
      <c r="B4" s="1121" t="s">
        <v>785</v>
      </c>
      <c r="C4" s="1170"/>
      <c r="D4" s="1106"/>
      <c r="E4" s="1036"/>
      <c r="F4" s="1102"/>
      <c r="G4" s="1107"/>
      <c r="H4" s="1036"/>
      <c r="I4" s="1102"/>
      <c r="J4" s="1107"/>
      <c r="K4" s="1036"/>
      <c r="L4" s="1102"/>
      <c r="M4" s="1107"/>
      <c r="N4" s="1036"/>
      <c r="O4" s="1102"/>
      <c r="P4" s="1107"/>
      <c r="Q4" s="1036"/>
      <c r="R4" s="1102"/>
      <c r="S4" s="1107"/>
      <c r="T4" s="1036"/>
      <c r="U4" s="1102"/>
      <c r="V4" s="1107"/>
      <c r="W4" s="1036"/>
      <c r="X4" s="1102"/>
      <c r="Y4" s="1107"/>
      <c r="Z4" s="1036"/>
      <c r="AA4" s="1108"/>
    </row>
    <row r="5" spans="1:27" s="446" customFormat="1" ht="15" customHeight="1">
      <c r="A5" s="454"/>
      <c r="B5" s="455"/>
      <c r="C5" s="456"/>
      <c r="D5" s="436" t="s">
        <v>586</v>
      </c>
      <c r="E5" s="437" t="s">
        <v>587</v>
      </c>
      <c r="F5" s="437" t="s">
        <v>786</v>
      </c>
      <c r="G5" s="437" t="s">
        <v>586</v>
      </c>
      <c r="H5" s="437" t="s">
        <v>587</v>
      </c>
      <c r="I5" s="437" t="s">
        <v>786</v>
      </c>
      <c r="J5" s="333" t="s">
        <v>586</v>
      </c>
      <c r="K5" s="438" t="s">
        <v>587</v>
      </c>
      <c r="L5" s="438" t="s">
        <v>786</v>
      </c>
      <c r="M5" s="437" t="s">
        <v>586</v>
      </c>
      <c r="N5" s="333" t="s">
        <v>587</v>
      </c>
      <c r="O5" s="438" t="s">
        <v>786</v>
      </c>
      <c r="P5" s="438" t="s">
        <v>586</v>
      </c>
      <c r="Q5" s="437" t="s">
        <v>587</v>
      </c>
      <c r="R5" s="333" t="s">
        <v>786</v>
      </c>
      <c r="S5" s="438" t="s">
        <v>586</v>
      </c>
      <c r="T5" s="437" t="s">
        <v>587</v>
      </c>
      <c r="U5" s="333" t="s">
        <v>786</v>
      </c>
      <c r="V5" s="438" t="s">
        <v>586</v>
      </c>
      <c r="W5" s="438" t="s">
        <v>587</v>
      </c>
      <c r="X5" s="438" t="s">
        <v>786</v>
      </c>
      <c r="Y5" s="438" t="s">
        <v>586</v>
      </c>
      <c r="Z5" s="438" t="s">
        <v>587</v>
      </c>
      <c r="AA5" s="439" t="s">
        <v>786</v>
      </c>
    </row>
    <row r="6" spans="1:27" s="446" customFormat="1" ht="15" customHeight="1">
      <c r="A6" s="454"/>
      <c r="B6" s="455"/>
      <c r="C6" s="456"/>
      <c r="D6" s="1181" t="s">
        <v>24</v>
      </c>
      <c r="E6" s="1038"/>
      <c r="F6" s="1038"/>
      <c r="G6" s="1038"/>
      <c r="H6" s="1038"/>
      <c r="I6" s="1038"/>
      <c r="J6" s="1038"/>
      <c r="K6" s="1038"/>
      <c r="L6" s="1038"/>
      <c r="M6" s="1038"/>
      <c r="N6" s="1038"/>
      <c r="O6" s="1038"/>
      <c r="P6" s="1038"/>
      <c r="Q6" s="1038"/>
      <c r="R6" s="1038"/>
      <c r="S6" s="1038"/>
      <c r="T6" s="1038"/>
      <c r="U6" s="1038"/>
      <c r="V6" s="1038"/>
      <c r="W6" s="1038"/>
      <c r="X6" s="1038"/>
      <c r="Y6" s="1038"/>
      <c r="Z6" s="1038"/>
      <c r="AA6" s="1078"/>
    </row>
    <row r="7" spans="1:27" ht="15" customHeight="1">
      <c r="A7" s="1171">
        <v>2005</v>
      </c>
      <c r="B7" s="1172" t="s">
        <v>787</v>
      </c>
      <c r="C7" s="1173"/>
      <c r="D7" s="458">
        <v>4</v>
      </c>
      <c r="E7" s="459">
        <v>0</v>
      </c>
      <c r="F7" s="459">
        <v>4</v>
      </c>
      <c r="G7" s="459">
        <v>9</v>
      </c>
      <c r="H7" s="459">
        <v>4</v>
      </c>
      <c r="I7" s="459">
        <v>13</v>
      </c>
      <c r="J7" s="459">
        <v>22</v>
      </c>
      <c r="K7" s="459">
        <v>16</v>
      </c>
      <c r="L7" s="459">
        <v>38</v>
      </c>
      <c r="M7" s="459">
        <v>6</v>
      </c>
      <c r="N7" s="459">
        <v>3</v>
      </c>
      <c r="O7" s="459">
        <v>9</v>
      </c>
      <c r="P7" s="459">
        <v>0</v>
      </c>
      <c r="Q7" s="459">
        <v>0</v>
      </c>
      <c r="R7" s="459">
        <v>0</v>
      </c>
      <c r="S7" s="459">
        <v>0</v>
      </c>
      <c r="T7" s="459">
        <v>0</v>
      </c>
      <c r="U7" s="459">
        <v>0</v>
      </c>
      <c r="V7" s="459">
        <v>5</v>
      </c>
      <c r="W7" s="459">
        <v>0</v>
      </c>
      <c r="X7" s="459">
        <v>5</v>
      </c>
      <c r="Y7" s="251" t="s">
        <v>803</v>
      </c>
      <c r="Z7" s="251" t="s">
        <v>803</v>
      </c>
      <c r="AA7" s="460" t="s">
        <v>803</v>
      </c>
    </row>
    <row r="8" spans="1:27" ht="39" customHeight="1">
      <c r="A8" s="1171"/>
      <c r="B8" s="1174" t="s">
        <v>788</v>
      </c>
      <c r="C8" s="1175"/>
      <c r="D8" s="461">
        <v>3</v>
      </c>
      <c r="E8" s="462">
        <v>1</v>
      </c>
      <c r="F8" s="462">
        <v>4</v>
      </c>
      <c r="G8" s="462">
        <v>11</v>
      </c>
      <c r="H8" s="462">
        <v>5</v>
      </c>
      <c r="I8" s="462">
        <v>16</v>
      </c>
      <c r="J8" s="462">
        <v>1</v>
      </c>
      <c r="K8" s="462">
        <v>0</v>
      </c>
      <c r="L8" s="462">
        <v>1</v>
      </c>
      <c r="M8" s="462">
        <v>3</v>
      </c>
      <c r="N8" s="462">
        <v>0</v>
      </c>
      <c r="O8" s="462">
        <v>3</v>
      </c>
      <c r="P8" s="462">
        <v>6</v>
      </c>
      <c r="Q8" s="462">
        <v>3</v>
      </c>
      <c r="R8" s="462">
        <v>9</v>
      </c>
      <c r="S8" s="462">
        <v>2</v>
      </c>
      <c r="T8" s="462">
        <v>0</v>
      </c>
      <c r="U8" s="462">
        <v>2</v>
      </c>
      <c r="V8" s="462">
        <v>2</v>
      </c>
      <c r="W8" s="462">
        <v>0</v>
      </c>
      <c r="X8" s="462">
        <v>2</v>
      </c>
      <c r="Y8" s="463" t="s">
        <v>803</v>
      </c>
      <c r="Z8" s="463" t="s">
        <v>803</v>
      </c>
      <c r="AA8" s="464" t="s">
        <v>803</v>
      </c>
    </row>
    <row r="9" spans="1:27" ht="30" customHeight="1">
      <c r="A9" s="1171"/>
      <c r="B9" s="1172" t="s">
        <v>789</v>
      </c>
      <c r="C9" s="1173"/>
      <c r="D9" s="458">
        <v>0</v>
      </c>
      <c r="E9" s="459">
        <v>0</v>
      </c>
      <c r="F9" s="459">
        <v>0</v>
      </c>
      <c r="G9" s="459">
        <v>0</v>
      </c>
      <c r="H9" s="459">
        <v>0</v>
      </c>
      <c r="I9" s="459">
        <v>0</v>
      </c>
      <c r="J9" s="459">
        <v>5</v>
      </c>
      <c r="K9" s="459">
        <v>4</v>
      </c>
      <c r="L9" s="459">
        <v>9</v>
      </c>
      <c r="M9" s="459">
        <v>1</v>
      </c>
      <c r="N9" s="459">
        <v>2</v>
      </c>
      <c r="O9" s="459">
        <v>3</v>
      </c>
      <c r="P9" s="459">
        <v>0</v>
      </c>
      <c r="Q9" s="459">
        <v>0</v>
      </c>
      <c r="R9" s="459">
        <v>0</v>
      </c>
      <c r="S9" s="459">
        <v>0</v>
      </c>
      <c r="T9" s="459">
        <v>0</v>
      </c>
      <c r="U9" s="459">
        <v>0</v>
      </c>
      <c r="V9" s="459">
        <v>1</v>
      </c>
      <c r="W9" s="459">
        <v>1</v>
      </c>
      <c r="X9" s="459">
        <v>2</v>
      </c>
      <c r="Y9" s="251" t="s">
        <v>803</v>
      </c>
      <c r="Z9" s="251" t="s">
        <v>803</v>
      </c>
      <c r="AA9" s="460" t="s">
        <v>803</v>
      </c>
    </row>
    <row r="10" spans="1:27" ht="39" customHeight="1">
      <c r="A10" s="1171"/>
      <c r="B10" s="1174" t="s">
        <v>790</v>
      </c>
      <c r="C10" s="1175"/>
      <c r="D10" s="465">
        <v>3</v>
      </c>
      <c r="E10" s="462">
        <v>0</v>
      </c>
      <c r="F10" s="462">
        <v>3</v>
      </c>
      <c r="G10" s="462">
        <v>10</v>
      </c>
      <c r="H10" s="462">
        <v>4</v>
      </c>
      <c r="I10" s="462">
        <v>14</v>
      </c>
      <c r="J10" s="462">
        <v>12</v>
      </c>
      <c r="K10" s="462">
        <v>0</v>
      </c>
      <c r="L10" s="462">
        <v>12</v>
      </c>
      <c r="M10" s="462">
        <v>6</v>
      </c>
      <c r="N10" s="462">
        <v>1</v>
      </c>
      <c r="O10" s="462">
        <v>7</v>
      </c>
      <c r="P10" s="462">
        <v>0</v>
      </c>
      <c r="Q10" s="462">
        <v>0</v>
      </c>
      <c r="R10" s="462">
        <v>0</v>
      </c>
      <c r="S10" s="462">
        <v>0</v>
      </c>
      <c r="T10" s="462">
        <v>0</v>
      </c>
      <c r="U10" s="462">
        <v>0</v>
      </c>
      <c r="V10" s="462">
        <v>1</v>
      </c>
      <c r="W10" s="462">
        <v>0</v>
      </c>
      <c r="X10" s="462">
        <v>1</v>
      </c>
      <c r="Y10" s="463" t="s">
        <v>803</v>
      </c>
      <c r="Z10" s="463" t="s">
        <v>803</v>
      </c>
      <c r="AA10" s="464" t="s">
        <v>803</v>
      </c>
    </row>
    <row r="11" spans="1:27" s="246" customFormat="1" ht="15" customHeight="1" thickBot="1">
      <c r="A11" s="466"/>
      <c r="B11" s="1179" t="s">
        <v>588</v>
      </c>
      <c r="C11" s="1180"/>
      <c r="D11" s="467">
        <f t="shared" ref="D11:X11" si="0">SUM(D7:D10)</f>
        <v>10</v>
      </c>
      <c r="E11" s="467">
        <f t="shared" si="0"/>
        <v>1</v>
      </c>
      <c r="F11" s="467">
        <f t="shared" si="0"/>
        <v>11</v>
      </c>
      <c r="G11" s="467">
        <f t="shared" si="0"/>
        <v>30</v>
      </c>
      <c r="H11" s="467">
        <f t="shared" si="0"/>
        <v>13</v>
      </c>
      <c r="I11" s="467">
        <f t="shared" si="0"/>
        <v>43</v>
      </c>
      <c r="J11" s="467">
        <f t="shared" si="0"/>
        <v>40</v>
      </c>
      <c r="K11" s="467">
        <f t="shared" si="0"/>
        <v>20</v>
      </c>
      <c r="L11" s="467">
        <f t="shared" si="0"/>
        <v>60</v>
      </c>
      <c r="M11" s="467">
        <f t="shared" si="0"/>
        <v>16</v>
      </c>
      <c r="N11" s="467">
        <f t="shared" si="0"/>
        <v>6</v>
      </c>
      <c r="O11" s="467">
        <f t="shared" si="0"/>
        <v>22</v>
      </c>
      <c r="P11" s="467">
        <f t="shared" si="0"/>
        <v>6</v>
      </c>
      <c r="Q11" s="467">
        <f t="shared" si="0"/>
        <v>3</v>
      </c>
      <c r="R11" s="467">
        <f t="shared" si="0"/>
        <v>9</v>
      </c>
      <c r="S11" s="467">
        <f t="shared" si="0"/>
        <v>2</v>
      </c>
      <c r="T11" s="467">
        <f t="shared" si="0"/>
        <v>0</v>
      </c>
      <c r="U11" s="467">
        <f t="shared" si="0"/>
        <v>2</v>
      </c>
      <c r="V11" s="467">
        <f t="shared" si="0"/>
        <v>9</v>
      </c>
      <c r="W11" s="467">
        <f t="shared" si="0"/>
        <v>1</v>
      </c>
      <c r="X11" s="467">
        <f t="shared" si="0"/>
        <v>10</v>
      </c>
      <c r="Y11" s="363" t="s">
        <v>803</v>
      </c>
      <c r="Z11" s="363" t="s">
        <v>803</v>
      </c>
      <c r="AA11" s="468" t="s">
        <v>803</v>
      </c>
    </row>
    <row r="12" spans="1:27" s="446" customFormat="1" ht="15" customHeight="1" thickTop="1">
      <c r="A12" s="454"/>
      <c r="B12" s="455"/>
      <c r="C12" s="456"/>
      <c r="D12" s="1181" t="s">
        <v>24</v>
      </c>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78"/>
    </row>
    <row r="13" spans="1:27" ht="15" customHeight="1">
      <c r="A13" s="1171">
        <v>2006</v>
      </c>
      <c r="B13" s="1172" t="s">
        <v>787</v>
      </c>
      <c r="C13" s="1173"/>
      <c r="D13" s="458">
        <v>3</v>
      </c>
      <c r="E13" s="459">
        <v>3</v>
      </c>
      <c r="F13" s="459">
        <v>6</v>
      </c>
      <c r="G13" s="459">
        <v>8</v>
      </c>
      <c r="H13" s="459">
        <v>10</v>
      </c>
      <c r="I13" s="459">
        <v>18</v>
      </c>
      <c r="J13" s="459">
        <v>12</v>
      </c>
      <c r="K13" s="459">
        <v>15</v>
      </c>
      <c r="L13" s="459">
        <v>27</v>
      </c>
      <c r="M13" s="459">
        <v>8</v>
      </c>
      <c r="N13" s="459">
        <v>7</v>
      </c>
      <c r="O13" s="459">
        <v>15</v>
      </c>
      <c r="P13" s="459">
        <v>0</v>
      </c>
      <c r="Q13" s="459">
        <v>0</v>
      </c>
      <c r="R13" s="459">
        <v>0</v>
      </c>
      <c r="S13" s="459">
        <v>0</v>
      </c>
      <c r="T13" s="459">
        <v>0</v>
      </c>
      <c r="U13" s="459">
        <v>0</v>
      </c>
      <c r="V13" s="459">
        <v>1</v>
      </c>
      <c r="W13" s="459">
        <v>0</v>
      </c>
      <c r="X13" s="459">
        <v>1</v>
      </c>
      <c r="Y13" s="251" t="s">
        <v>803</v>
      </c>
      <c r="Z13" s="251" t="s">
        <v>803</v>
      </c>
      <c r="AA13" s="460" t="s">
        <v>803</v>
      </c>
    </row>
    <row r="14" spans="1:27" ht="39" customHeight="1">
      <c r="A14" s="1171"/>
      <c r="B14" s="1174" t="s">
        <v>788</v>
      </c>
      <c r="C14" s="1175"/>
      <c r="D14" s="461">
        <v>8</v>
      </c>
      <c r="E14" s="462">
        <v>0</v>
      </c>
      <c r="F14" s="462">
        <v>8</v>
      </c>
      <c r="G14" s="462">
        <v>9</v>
      </c>
      <c r="H14" s="462">
        <v>4</v>
      </c>
      <c r="I14" s="462">
        <v>13</v>
      </c>
      <c r="J14" s="462">
        <v>0</v>
      </c>
      <c r="K14" s="462">
        <v>0</v>
      </c>
      <c r="L14" s="462">
        <v>0</v>
      </c>
      <c r="M14" s="462">
        <v>1</v>
      </c>
      <c r="N14" s="462">
        <v>4</v>
      </c>
      <c r="O14" s="462">
        <v>5</v>
      </c>
      <c r="P14" s="462">
        <v>7</v>
      </c>
      <c r="Q14" s="462">
        <v>3</v>
      </c>
      <c r="R14" s="462">
        <v>10</v>
      </c>
      <c r="S14" s="462">
        <v>2</v>
      </c>
      <c r="T14" s="462">
        <v>0</v>
      </c>
      <c r="U14" s="462">
        <v>2</v>
      </c>
      <c r="V14" s="462">
        <v>4</v>
      </c>
      <c r="W14" s="462">
        <v>0</v>
      </c>
      <c r="X14" s="462">
        <v>4</v>
      </c>
      <c r="Y14" s="463" t="s">
        <v>803</v>
      </c>
      <c r="Z14" s="463" t="s">
        <v>803</v>
      </c>
      <c r="AA14" s="464" t="s">
        <v>803</v>
      </c>
    </row>
    <row r="15" spans="1:27" ht="30" customHeight="1">
      <c r="A15" s="1171"/>
      <c r="B15" s="1172" t="s">
        <v>789</v>
      </c>
      <c r="C15" s="1173"/>
      <c r="D15" s="458">
        <v>0</v>
      </c>
      <c r="E15" s="459">
        <v>0</v>
      </c>
      <c r="F15" s="459">
        <v>0</v>
      </c>
      <c r="G15" s="459">
        <v>0</v>
      </c>
      <c r="H15" s="459">
        <v>0</v>
      </c>
      <c r="I15" s="459">
        <v>0</v>
      </c>
      <c r="J15" s="459">
        <v>1</v>
      </c>
      <c r="K15" s="459">
        <v>1</v>
      </c>
      <c r="L15" s="459">
        <v>2</v>
      </c>
      <c r="M15" s="459">
        <v>4</v>
      </c>
      <c r="N15" s="459">
        <v>0</v>
      </c>
      <c r="O15" s="459">
        <v>4</v>
      </c>
      <c r="P15" s="459">
        <v>0</v>
      </c>
      <c r="Q15" s="459">
        <v>0</v>
      </c>
      <c r="R15" s="459">
        <v>0</v>
      </c>
      <c r="S15" s="459">
        <v>0</v>
      </c>
      <c r="T15" s="459">
        <v>0</v>
      </c>
      <c r="U15" s="459">
        <v>0</v>
      </c>
      <c r="V15" s="459">
        <v>2</v>
      </c>
      <c r="W15" s="459">
        <v>0</v>
      </c>
      <c r="X15" s="459">
        <v>2</v>
      </c>
      <c r="Y15" s="251" t="s">
        <v>803</v>
      </c>
      <c r="Z15" s="251" t="s">
        <v>803</v>
      </c>
      <c r="AA15" s="460" t="s">
        <v>803</v>
      </c>
    </row>
    <row r="16" spans="1:27" ht="39" customHeight="1">
      <c r="A16" s="1171"/>
      <c r="B16" s="1174" t="s">
        <v>790</v>
      </c>
      <c r="C16" s="1175"/>
      <c r="D16" s="465">
        <v>9</v>
      </c>
      <c r="E16" s="462">
        <v>4</v>
      </c>
      <c r="F16" s="462">
        <v>13</v>
      </c>
      <c r="G16" s="462">
        <v>11</v>
      </c>
      <c r="H16" s="462">
        <v>4</v>
      </c>
      <c r="I16" s="462">
        <v>15</v>
      </c>
      <c r="J16" s="462">
        <v>6</v>
      </c>
      <c r="K16" s="462">
        <v>0</v>
      </c>
      <c r="L16" s="462">
        <v>6</v>
      </c>
      <c r="M16" s="462">
        <v>9</v>
      </c>
      <c r="N16" s="462">
        <v>6</v>
      </c>
      <c r="O16" s="462">
        <v>15</v>
      </c>
      <c r="P16" s="462">
        <v>1</v>
      </c>
      <c r="Q16" s="462">
        <v>0</v>
      </c>
      <c r="R16" s="462">
        <v>1</v>
      </c>
      <c r="S16" s="462">
        <v>0</v>
      </c>
      <c r="T16" s="462">
        <v>0</v>
      </c>
      <c r="U16" s="462">
        <v>0</v>
      </c>
      <c r="V16" s="462">
        <v>1</v>
      </c>
      <c r="W16" s="462">
        <v>2</v>
      </c>
      <c r="X16" s="462">
        <v>3</v>
      </c>
      <c r="Y16" s="463" t="s">
        <v>803</v>
      </c>
      <c r="Z16" s="463" t="s">
        <v>803</v>
      </c>
      <c r="AA16" s="464" t="s">
        <v>803</v>
      </c>
    </row>
    <row r="17" spans="1:27" s="246" customFormat="1" ht="15" customHeight="1" thickBot="1">
      <c r="A17" s="466"/>
      <c r="B17" s="1179" t="s">
        <v>588</v>
      </c>
      <c r="C17" s="1180"/>
      <c r="D17" s="467">
        <f t="shared" ref="D17:X17" si="1">SUM(D13:D16)</f>
        <v>20</v>
      </c>
      <c r="E17" s="467">
        <f t="shared" si="1"/>
        <v>7</v>
      </c>
      <c r="F17" s="467">
        <f t="shared" si="1"/>
        <v>27</v>
      </c>
      <c r="G17" s="467">
        <f t="shared" si="1"/>
        <v>28</v>
      </c>
      <c r="H17" s="467">
        <f t="shared" si="1"/>
        <v>18</v>
      </c>
      <c r="I17" s="467">
        <f t="shared" si="1"/>
        <v>46</v>
      </c>
      <c r="J17" s="467">
        <f t="shared" si="1"/>
        <v>19</v>
      </c>
      <c r="K17" s="467">
        <f t="shared" si="1"/>
        <v>16</v>
      </c>
      <c r="L17" s="467">
        <f t="shared" si="1"/>
        <v>35</v>
      </c>
      <c r="M17" s="467">
        <f t="shared" si="1"/>
        <v>22</v>
      </c>
      <c r="N17" s="467">
        <f t="shared" si="1"/>
        <v>17</v>
      </c>
      <c r="O17" s="467">
        <f t="shared" si="1"/>
        <v>39</v>
      </c>
      <c r="P17" s="467">
        <f t="shared" si="1"/>
        <v>8</v>
      </c>
      <c r="Q17" s="467">
        <f t="shared" si="1"/>
        <v>3</v>
      </c>
      <c r="R17" s="467">
        <f t="shared" si="1"/>
        <v>11</v>
      </c>
      <c r="S17" s="467">
        <f t="shared" si="1"/>
        <v>2</v>
      </c>
      <c r="T17" s="467">
        <f t="shared" si="1"/>
        <v>0</v>
      </c>
      <c r="U17" s="467">
        <f t="shared" si="1"/>
        <v>2</v>
      </c>
      <c r="V17" s="467">
        <f t="shared" si="1"/>
        <v>8</v>
      </c>
      <c r="W17" s="467">
        <f t="shared" si="1"/>
        <v>2</v>
      </c>
      <c r="X17" s="467">
        <f t="shared" si="1"/>
        <v>10</v>
      </c>
      <c r="Y17" s="363" t="s">
        <v>803</v>
      </c>
      <c r="Z17" s="363" t="s">
        <v>803</v>
      </c>
      <c r="AA17" s="468" t="s">
        <v>803</v>
      </c>
    </row>
    <row r="18" spans="1:27" s="446" customFormat="1" ht="15" customHeight="1" thickTop="1">
      <c r="A18" s="454"/>
      <c r="B18" s="455"/>
      <c r="C18" s="456"/>
      <c r="D18" s="1181" t="s">
        <v>24</v>
      </c>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78"/>
    </row>
    <row r="19" spans="1:27" ht="15" customHeight="1">
      <c r="A19" s="1171">
        <v>2007</v>
      </c>
      <c r="B19" s="1172" t="s">
        <v>787</v>
      </c>
      <c r="C19" s="1173"/>
      <c r="D19" s="458">
        <v>2</v>
      </c>
      <c r="E19" s="459">
        <v>1</v>
      </c>
      <c r="F19" s="459">
        <v>3</v>
      </c>
      <c r="G19" s="459">
        <v>13</v>
      </c>
      <c r="H19" s="459">
        <v>7</v>
      </c>
      <c r="I19" s="459">
        <v>20</v>
      </c>
      <c r="J19" s="459">
        <v>11</v>
      </c>
      <c r="K19" s="459">
        <v>12</v>
      </c>
      <c r="L19" s="459">
        <v>23</v>
      </c>
      <c r="M19" s="459">
        <v>6</v>
      </c>
      <c r="N19" s="459">
        <v>4</v>
      </c>
      <c r="O19" s="459">
        <v>10</v>
      </c>
      <c r="P19" s="459">
        <v>0</v>
      </c>
      <c r="Q19" s="459">
        <v>0</v>
      </c>
      <c r="R19" s="459">
        <v>0</v>
      </c>
      <c r="S19" s="459">
        <v>0</v>
      </c>
      <c r="T19" s="459">
        <v>0</v>
      </c>
      <c r="U19" s="459">
        <v>0</v>
      </c>
      <c r="V19" s="459">
        <v>0</v>
      </c>
      <c r="W19" s="459">
        <v>0</v>
      </c>
      <c r="X19" s="459">
        <v>0</v>
      </c>
      <c r="Y19" s="251" t="s">
        <v>803</v>
      </c>
      <c r="Z19" s="251" t="s">
        <v>803</v>
      </c>
      <c r="AA19" s="460" t="s">
        <v>803</v>
      </c>
    </row>
    <row r="20" spans="1:27" ht="39" customHeight="1">
      <c r="A20" s="1171"/>
      <c r="B20" s="1174" t="s">
        <v>788</v>
      </c>
      <c r="C20" s="1175"/>
      <c r="D20" s="461">
        <v>0</v>
      </c>
      <c r="E20" s="462">
        <v>0</v>
      </c>
      <c r="F20" s="462">
        <v>0</v>
      </c>
      <c r="G20" s="462">
        <v>0</v>
      </c>
      <c r="H20" s="462">
        <v>0</v>
      </c>
      <c r="I20" s="462">
        <v>0</v>
      </c>
      <c r="J20" s="462">
        <v>4</v>
      </c>
      <c r="K20" s="462">
        <v>0</v>
      </c>
      <c r="L20" s="462">
        <v>4</v>
      </c>
      <c r="M20" s="462">
        <v>2</v>
      </c>
      <c r="N20" s="462">
        <v>0</v>
      </c>
      <c r="O20" s="462">
        <v>2</v>
      </c>
      <c r="P20" s="462">
        <v>0</v>
      </c>
      <c r="Q20" s="462">
        <v>0</v>
      </c>
      <c r="R20" s="462">
        <v>0</v>
      </c>
      <c r="S20" s="462">
        <v>0</v>
      </c>
      <c r="T20" s="462">
        <v>0</v>
      </c>
      <c r="U20" s="462">
        <v>0</v>
      </c>
      <c r="V20" s="462">
        <v>0</v>
      </c>
      <c r="W20" s="462">
        <v>0</v>
      </c>
      <c r="X20" s="462">
        <v>0</v>
      </c>
      <c r="Y20" s="463" t="s">
        <v>803</v>
      </c>
      <c r="Z20" s="463" t="s">
        <v>803</v>
      </c>
      <c r="AA20" s="464" t="s">
        <v>803</v>
      </c>
    </row>
    <row r="21" spans="1:27" ht="30" customHeight="1">
      <c r="A21" s="1171"/>
      <c r="B21" s="1172" t="s">
        <v>789</v>
      </c>
      <c r="C21" s="1173"/>
      <c r="D21" s="458">
        <v>2</v>
      </c>
      <c r="E21" s="459">
        <v>2</v>
      </c>
      <c r="F21" s="459">
        <v>4</v>
      </c>
      <c r="G21" s="459">
        <v>1</v>
      </c>
      <c r="H21" s="459">
        <v>4</v>
      </c>
      <c r="I21" s="459">
        <v>5</v>
      </c>
      <c r="J21" s="459">
        <v>3</v>
      </c>
      <c r="K21" s="459">
        <v>3</v>
      </c>
      <c r="L21" s="459">
        <v>6</v>
      </c>
      <c r="M21" s="459">
        <v>2</v>
      </c>
      <c r="N21" s="459">
        <v>0</v>
      </c>
      <c r="O21" s="459">
        <v>2</v>
      </c>
      <c r="P21" s="459">
        <v>0</v>
      </c>
      <c r="Q21" s="459">
        <v>0</v>
      </c>
      <c r="R21" s="459">
        <v>0</v>
      </c>
      <c r="S21" s="459">
        <v>0</v>
      </c>
      <c r="T21" s="459">
        <v>0</v>
      </c>
      <c r="U21" s="459">
        <v>0</v>
      </c>
      <c r="V21" s="459">
        <v>0</v>
      </c>
      <c r="W21" s="459">
        <v>2</v>
      </c>
      <c r="X21" s="459">
        <v>2</v>
      </c>
      <c r="Y21" s="251" t="s">
        <v>803</v>
      </c>
      <c r="Z21" s="251" t="s">
        <v>803</v>
      </c>
      <c r="AA21" s="460" t="s">
        <v>803</v>
      </c>
    </row>
    <row r="22" spans="1:27" ht="39" customHeight="1">
      <c r="A22" s="1171"/>
      <c r="B22" s="1174" t="s">
        <v>790</v>
      </c>
      <c r="C22" s="1175"/>
      <c r="D22" s="465">
        <v>12</v>
      </c>
      <c r="E22" s="462">
        <v>3</v>
      </c>
      <c r="F22" s="462">
        <v>15</v>
      </c>
      <c r="G22" s="462">
        <v>42</v>
      </c>
      <c r="H22" s="462">
        <v>14</v>
      </c>
      <c r="I22" s="462">
        <v>56</v>
      </c>
      <c r="J22" s="462">
        <v>17</v>
      </c>
      <c r="K22" s="462">
        <v>2</v>
      </c>
      <c r="L22" s="462">
        <v>19</v>
      </c>
      <c r="M22" s="462">
        <v>8</v>
      </c>
      <c r="N22" s="462">
        <v>1</v>
      </c>
      <c r="O22" s="462">
        <v>9</v>
      </c>
      <c r="P22" s="462">
        <v>5</v>
      </c>
      <c r="Q22" s="462">
        <v>3</v>
      </c>
      <c r="R22" s="462">
        <v>8</v>
      </c>
      <c r="S22" s="462">
        <v>4</v>
      </c>
      <c r="T22" s="462">
        <v>0</v>
      </c>
      <c r="U22" s="462">
        <v>4</v>
      </c>
      <c r="V22" s="462">
        <v>6</v>
      </c>
      <c r="W22" s="462">
        <v>0</v>
      </c>
      <c r="X22" s="462">
        <v>6</v>
      </c>
      <c r="Y22" s="463" t="s">
        <v>803</v>
      </c>
      <c r="Z22" s="463" t="s">
        <v>803</v>
      </c>
      <c r="AA22" s="464" t="s">
        <v>803</v>
      </c>
    </row>
    <row r="23" spans="1:27" s="246" customFormat="1" ht="15" customHeight="1" thickBot="1">
      <c r="A23" s="466"/>
      <c r="B23" s="1179" t="s">
        <v>588</v>
      </c>
      <c r="C23" s="1180"/>
      <c r="D23" s="467">
        <f t="shared" ref="D23:X23" si="2">SUM(D19:D22)</f>
        <v>16</v>
      </c>
      <c r="E23" s="467">
        <f t="shared" si="2"/>
        <v>6</v>
      </c>
      <c r="F23" s="467">
        <f t="shared" si="2"/>
        <v>22</v>
      </c>
      <c r="G23" s="467">
        <f t="shared" si="2"/>
        <v>56</v>
      </c>
      <c r="H23" s="467">
        <f t="shared" si="2"/>
        <v>25</v>
      </c>
      <c r="I23" s="467">
        <f t="shared" si="2"/>
        <v>81</v>
      </c>
      <c r="J23" s="467">
        <f t="shared" si="2"/>
        <v>35</v>
      </c>
      <c r="K23" s="467">
        <f t="shared" si="2"/>
        <v>17</v>
      </c>
      <c r="L23" s="467">
        <f t="shared" si="2"/>
        <v>52</v>
      </c>
      <c r="M23" s="467">
        <f t="shared" si="2"/>
        <v>18</v>
      </c>
      <c r="N23" s="467">
        <f t="shared" si="2"/>
        <v>5</v>
      </c>
      <c r="O23" s="467">
        <f t="shared" si="2"/>
        <v>23</v>
      </c>
      <c r="P23" s="467">
        <f t="shared" si="2"/>
        <v>5</v>
      </c>
      <c r="Q23" s="467">
        <f t="shared" si="2"/>
        <v>3</v>
      </c>
      <c r="R23" s="467">
        <f t="shared" si="2"/>
        <v>8</v>
      </c>
      <c r="S23" s="467">
        <f t="shared" si="2"/>
        <v>4</v>
      </c>
      <c r="T23" s="467">
        <f t="shared" si="2"/>
        <v>0</v>
      </c>
      <c r="U23" s="467">
        <f t="shared" si="2"/>
        <v>4</v>
      </c>
      <c r="V23" s="467">
        <f t="shared" si="2"/>
        <v>6</v>
      </c>
      <c r="W23" s="467">
        <f t="shared" si="2"/>
        <v>2</v>
      </c>
      <c r="X23" s="467">
        <f t="shared" si="2"/>
        <v>8</v>
      </c>
      <c r="Y23" s="363" t="s">
        <v>803</v>
      </c>
      <c r="Z23" s="363" t="s">
        <v>803</v>
      </c>
      <c r="AA23" s="468" t="s">
        <v>803</v>
      </c>
    </row>
    <row r="24" spans="1:27" s="469" customFormat="1" ht="15" customHeight="1" thickTop="1">
      <c r="A24" s="454"/>
      <c r="B24" s="455"/>
      <c r="C24" s="456"/>
      <c r="D24" s="1181" t="s">
        <v>24</v>
      </c>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78"/>
    </row>
    <row r="25" spans="1:27" ht="15" customHeight="1">
      <c r="A25" s="1171">
        <v>2008</v>
      </c>
      <c r="B25" s="1172" t="s">
        <v>787</v>
      </c>
      <c r="C25" s="1173"/>
      <c r="D25" s="458">
        <v>4</v>
      </c>
      <c r="E25" s="459">
        <v>1</v>
      </c>
      <c r="F25" s="459">
        <v>5</v>
      </c>
      <c r="G25" s="459">
        <v>10</v>
      </c>
      <c r="H25" s="459">
        <v>6</v>
      </c>
      <c r="I25" s="459">
        <v>16</v>
      </c>
      <c r="J25" s="459">
        <v>22</v>
      </c>
      <c r="K25" s="459">
        <v>8</v>
      </c>
      <c r="L25" s="459">
        <v>30</v>
      </c>
      <c r="M25" s="459">
        <v>12</v>
      </c>
      <c r="N25" s="459">
        <v>4</v>
      </c>
      <c r="O25" s="459">
        <v>16</v>
      </c>
      <c r="P25" s="459">
        <v>0</v>
      </c>
      <c r="Q25" s="459">
        <v>0</v>
      </c>
      <c r="R25" s="459">
        <v>0</v>
      </c>
      <c r="S25" s="459">
        <v>0</v>
      </c>
      <c r="T25" s="459">
        <v>0</v>
      </c>
      <c r="U25" s="459">
        <v>0</v>
      </c>
      <c r="V25" s="459">
        <v>0</v>
      </c>
      <c r="W25" s="459">
        <v>0</v>
      </c>
      <c r="X25" s="459">
        <v>0</v>
      </c>
      <c r="Y25" s="251" t="s">
        <v>803</v>
      </c>
      <c r="Z25" s="251" t="s">
        <v>803</v>
      </c>
      <c r="AA25" s="460" t="s">
        <v>803</v>
      </c>
    </row>
    <row r="26" spans="1:27" ht="39" customHeight="1">
      <c r="A26" s="1171"/>
      <c r="B26" s="1174" t="s">
        <v>788</v>
      </c>
      <c r="C26" s="1175"/>
      <c r="D26" s="461">
        <v>8</v>
      </c>
      <c r="E26" s="462">
        <v>4</v>
      </c>
      <c r="F26" s="462">
        <v>12</v>
      </c>
      <c r="G26" s="462">
        <v>14</v>
      </c>
      <c r="H26" s="462">
        <v>4</v>
      </c>
      <c r="I26" s="462">
        <v>18</v>
      </c>
      <c r="J26" s="462">
        <v>0</v>
      </c>
      <c r="K26" s="462">
        <v>1</v>
      </c>
      <c r="L26" s="462">
        <v>1</v>
      </c>
      <c r="M26" s="462">
        <v>2</v>
      </c>
      <c r="N26" s="462">
        <v>0</v>
      </c>
      <c r="O26" s="462">
        <v>2</v>
      </c>
      <c r="P26" s="462">
        <v>7</v>
      </c>
      <c r="Q26" s="462">
        <v>2</v>
      </c>
      <c r="R26" s="462">
        <v>9</v>
      </c>
      <c r="S26" s="462">
        <v>0</v>
      </c>
      <c r="T26" s="462">
        <v>0</v>
      </c>
      <c r="U26" s="462">
        <v>0</v>
      </c>
      <c r="V26" s="462">
        <v>2</v>
      </c>
      <c r="W26" s="462">
        <v>0</v>
      </c>
      <c r="X26" s="462">
        <v>2</v>
      </c>
      <c r="Y26" s="463" t="s">
        <v>803</v>
      </c>
      <c r="Z26" s="463" t="s">
        <v>803</v>
      </c>
      <c r="AA26" s="464" t="s">
        <v>803</v>
      </c>
    </row>
    <row r="27" spans="1:27" ht="30" customHeight="1">
      <c r="A27" s="1171"/>
      <c r="B27" s="1172" t="s">
        <v>789</v>
      </c>
      <c r="C27" s="1173"/>
      <c r="D27" s="458">
        <v>0</v>
      </c>
      <c r="E27" s="459">
        <v>0</v>
      </c>
      <c r="F27" s="459">
        <v>0</v>
      </c>
      <c r="G27" s="459">
        <v>0</v>
      </c>
      <c r="H27" s="459">
        <v>0</v>
      </c>
      <c r="I27" s="459">
        <v>0</v>
      </c>
      <c r="J27" s="459">
        <v>2</v>
      </c>
      <c r="K27" s="459">
        <v>0</v>
      </c>
      <c r="L27" s="459">
        <v>2</v>
      </c>
      <c r="M27" s="459">
        <v>0</v>
      </c>
      <c r="N27" s="459">
        <v>0</v>
      </c>
      <c r="O27" s="459">
        <v>0</v>
      </c>
      <c r="P27" s="459">
        <v>0</v>
      </c>
      <c r="Q27" s="459">
        <v>0</v>
      </c>
      <c r="R27" s="459">
        <v>0</v>
      </c>
      <c r="S27" s="459">
        <v>0</v>
      </c>
      <c r="T27" s="459">
        <v>0</v>
      </c>
      <c r="U27" s="459">
        <v>0</v>
      </c>
      <c r="V27" s="459">
        <v>0</v>
      </c>
      <c r="W27" s="459">
        <v>0</v>
      </c>
      <c r="X27" s="459">
        <v>0</v>
      </c>
      <c r="Y27" s="251" t="s">
        <v>803</v>
      </c>
      <c r="Z27" s="251" t="s">
        <v>803</v>
      </c>
      <c r="AA27" s="460" t="s">
        <v>803</v>
      </c>
    </row>
    <row r="28" spans="1:27" ht="39" customHeight="1">
      <c r="A28" s="1171"/>
      <c r="B28" s="1174" t="s">
        <v>790</v>
      </c>
      <c r="C28" s="1175"/>
      <c r="D28" s="465">
        <v>6</v>
      </c>
      <c r="E28" s="462">
        <v>0</v>
      </c>
      <c r="F28" s="462">
        <v>6</v>
      </c>
      <c r="G28" s="462">
        <v>15</v>
      </c>
      <c r="H28" s="462">
        <v>6</v>
      </c>
      <c r="I28" s="462">
        <v>21</v>
      </c>
      <c r="J28" s="462">
        <v>10</v>
      </c>
      <c r="K28" s="462">
        <v>2</v>
      </c>
      <c r="L28" s="462">
        <v>12</v>
      </c>
      <c r="M28" s="462">
        <v>3</v>
      </c>
      <c r="N28" s="462">
        <v>3</v>
      </c>
      <c r="O28" s="462">
        <v>6</v>
      </c>
      <c r="P28" s="462">
        <v>3</v>
      </c>
      <c r="Q28" s="462">
        <v>0</v>
      </c>
      <c r="R28" s="462">
        <v>3</v>
      </c>
      <c r="S28" s="462">
        <v>0</v>
      </c>
      <c r="T28" s="462">
        <v>0</v>
      </c>
      <c r="U28" s="462">
        <v>0</v>
      </c>
      <c r="V28" s="462">
        <v>1</v>
      </c>
      <c r="W28" s="462">
        <v>1</v>
      </c>
      <c r="X28" s="462">
        <v>2</v>
      </c>
      <c r="Y28" s="463" t="s">
        <v>803</v>
      </c>
      <c r="Z28" s="463" t="s">
        <v>803</v>
      </c>
      <c r="AA28" s="464" t="s">
        <v>803</v>
      </c>
    </row>
    <row r="29" spans="1:27" s="246" customFormat="1" ht="15" customHeight="1" thickBot="1">
      <c r="A29" s="466"/>
      <c r="B29" s="1179" t="s">
        <v>588</v>
      </c>
      <c r="C29" s="1180"/>
      <c r="D29" s="467">
        <f t="shared" ref="D29:X29" si="3">SUM(D25:D28)</f>
        <v>18</v>
      </c>
      <c r="E29" s="467">
        <f t="shared" si="3"/>
        <v>5</v>
      </c>
      <c r="F29" s="467">
        <f t="shared" si="3"/>
        <v>23</v>
      </c>
      <c r="G29" s="467">
        <f t="shared" si="3"/>
        <v>39</v>
      </c>
      <c r="H29" s="467">
        <f t="shared" si="3"/>
        <v>16</v>
      </c>
      <c r="I29" s="467">
        <f t="shared" si="3"/>
        <v>55</v>
      </c>
      <c r="J29" s="467">
        <f t="shared" si="3"/>
        <v>34</v>
      </c>
      <c r="K29" s="467">
        <f t="shared" si="3"/>
        <v>11</v>
      </c>
      <c r="L29" s="467">
        <f t="shared" si="3"/>
        <v>45</v>
      </c>
      <c r="M29" s="467">
        <f t="shared" si="3"/>
        <v>17</v>
      </c>
      <c r="N29" s="467">
        <f t="shared" si="3"/>
        <v>7</v>
      </c>
      <c r="O29" s="467">
        <f t="shared" si="3"/>
        <v>24</v>
      </c>
      <c r="P29" s="467">
        <f t="shared" si="3"/>
        <v>10</v>
      </c>
      <c r="Q29" s="467">
        <f t="shared" si="3"/>
        <v>2</v>
      </c>
      <c r="R29" s="467">
        <f t="shared" si="3"/>
        <v>12</v>
      </c>
      <c r="S29" s="467">
        <f t="shared" si="3"/>
        <v>0</v>
      </c>
      <c r="T29" s="467">
        <f t="shared" si="3"/>
        <v>0</v>
      </c>
      <c r="U29" s="467">
        <f t="shared" si="3"/>
        <v>0</v>
      </c>
      <c r="V29" s="467">
        <f t="shared" si="3"/>
        <v>3</v>
      </c>
      <c r="W29" s="467">
        <f t="shared" si="3"/>
        <v>1</v>
      </c>
      <c r="X29" s="467">
        <f t="shared" si="3"/>
        <v>4</v>
      </c>
      <c r="Y29" s="363" t="s">
        <v>803</v>
      </c>
      <c r="Z29" s="363" t="s">
        <v>803</v>
      </c>
      <c r="AA29" s="468" t="s">
        <v>803</v>
      </c>
    </row>
    <row r="30" spans="1:27" ht="15" customHeight="1" thickTop="1">
      <c r="A30" s="470"/>
      <c r="B30" s="184"/>
      <c r="C30" s="359"/>
      <c r="D30" s="1181" t="s">
        <v>24</v>
      </c>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78"/>
    </row>
    <row r="31" spans="1:27" ht="15" customHeight="1">
      <c r="A31" s="1171">
        <v>2009</v>
      </c>
      <c r="B31" s="1172" t="s">
        <v>787</v>
      </c>
      <c r="C31" s="1173"/>
      <c r="D31" s="458">
        <v>0</v>
      </c>
      <c r="E31" s="459">
        <v>0</v>
      </c>
      <c r="F31" s="459">
        <v>0</v>
      </c>
      <c r="G31" s="459">
        <v>8</v>
      </c>
      <c r="H31" s="459">
        <v>11</v>
      </c>
      <c r="I31" s="459">
        <v>19</v>
      </c>
      <c r="J31" s="459">
        <v>7</v>
      </c>
      <c r="K31" s="459">
        <v>9</v>
      </c>
      <c r="L31" s="459">
        <v>16</v>
      </c>
      <c r="M31" s="459">
        <v>2</v>
      </c>
      <c r="N31" s="459">
        <v>4</v>
      </c>
      <c r="O31" s="459">
        <v>6</v>
      </c>
      <c r="P31" s="459">
        <v>0</v>
      </c>
      <c r="Q31" s="459">
        <v>0</v>
      </c>
      <c r="R31" s="459">
        <v>0</v>
      </c>
      <c r="S31" s="459">
        <v>0</v>
      </c>
      <c r="T31" s="459">
        <v>0</v>
      </c>
      <c r="U31" s="459">
        <v>0</v>
      </c>
      <c r="V31" s="459">
        <v>1</v>
      </c>
      <c r="W31" s="459">
        <v>0</v>
      </c>
      <c r="X31" s="459">
        <v>1</v>
      </c>
      <c r="Y31" s="251">
        <v>14</v>
      </c>
      <c r="Z31" s="251">
        <v>17</v>
      </c>
      <c r="AA31" s="460">
        <v>31</v>
      </c>
    </row>
    <row r="32" spans="1:27" ht="39" customHeight="1">
      <c r="A32" s="1171"/>
      <c r="B32" s="1174" t="s">
        <v>788</v>
      </c>
      <c r="C32" s="1175"/>
      <c r="D32" s="461">
        <v>17</v>
      </c>
      <c r="E32" s="462">
        <v>4</v>
      </c>
      <c r="F32" s="462">
        <v>21</v>
      </c>
      <c r="G32" s="462">
        <v>7</v>
      </c>
      <c r="H32" s="462">
        <v>3</v>
      </c>
      <c r="I32" s="462">
        <v>10</v>
      </c>
      <c r="J32" s="462">
        <v>0</v>
      </c>
      <c r="K32" s="462">
        <v>0</v>
      </c>
      <c r="L32" s="462">
        <v>0</v>
      </c>
      <c r="M32" s="462">
        <v>4</v>
      </c>
      <c r="N32" s="462">
        <v>0</v>
      </c>
      <c r="O32" s="462">
        <v>4</v>
      </c>
      <c r="P32" s="462">
        <v>1</v>
      </c>
      <c r="Q32" s="462">
        <v>2</v>
      </c>
      <c r="R32" s="462">
        <v>3</v>
      </c>
      <c r="S32" s="462">
        <v>1</v>
      </c>
      <c r="T32" s="462">
        <v>1</v>
      </c>
      <c r="U32" s="462">
        <v>2</v>
      </c>
      <c r="V32" s="462">
        <v>3</v>
      </c>
      <c r="W32" s="462">
        <v>0</v>
      </c>
      <c r="X32" s="462">
        <v>3</v>
      </c>
      <c r="Y32" s="463">
        <v>0</v>
      </c>
      <c r="Z32" s="463">
        <v>0</v>
      </c>
      <c r="AA32" s="464">
        <v>0</v>
      </c>
    </row>
    <row r="33" spans="1:27" ht="30" customHeight="1">
      <c r="A33" s="1171"/>
      <c r="B33" s="1172" t="s">
        <v>789</v>
      </c>
      <c r="C33" s="1173"/>
      <c r="D33" s="458">
        <v>0</v>
      </c>
      <c r="E33" s="459">
        <v>0</v>
      </c>
      <c r="F33" s="459">
        <v>0</v>
      </c>
      <c r="G33" s="459">
        <v>0</v>
      </c>
      <c r="H33" s="459">
        <v>0</v>
      </c>
      <c r="I33" s="459">
        <v>0</v>
      </c>
      <c r="J33" s="459">
        <v>6</v>
      </c>
      <c r="K33" s="459">
        <v>4</v>
      </c>
      <c r="L33" s="459">
        <v>10</v>
      </c>
      <c r="M33" s="459">
        <v>0</v>
      </c>
      <c r="N33" s="459">
        <v>0</v>
      </c>
      <c r="O33" s="459">
        <v>0</v>
      </c>
      <c r="P33" s="459">
        <v>0</v>
      </c>
      <c r="Q33" s="459">
        <v>0</v>
      </c>
      <c r="R33" s="459">
        <v>0</v>
      </c>
      <c r="S33" s="459">
        <v>0</v>
      </c>
      <c r="T33" s="459">
        <v>0</v>
      </c>
      <c r="U33" s="459">
        <v>0</v>
      </c>
      <c r="V33" s="459">
        <v>0</v>
      </c>
      <c r="W33" s="459">
        <v>0</v>
      </c>
      <c r="X33" s="459">
        <v>0</v>
      </c>
      <c r="Y33" s="251">
        <v>0</v>
      </c>
      <c r="Z33" s="251">
        <v>0</v>
      </c>
      <c r="AA33" s="460">
        <v>0</v>
      </c>
    </row>
    <row r="34" spans="1:27" ht="39" customHeight="1">
      <c r="A34" s="1171"/>
      <c r="B34" s="1174" t="s">
        <v>790</v>
      </c>
      <c r="C34" s="1175"/>
      <c r="D34" s="465">
        <v>3</v>
      </c>
      <c r="E34" s="462">
        <v>1</v>
      </c>
      <c r="F34" s="462">
        <v>4</v>
      </c>
      <c r="G34" s="462">
        <v>10</v>
      </c>
      <c r="H34" s="462">
        <v>3</v>
      </c>
      <c r="I34" s="462">
        <v>13</v>
      </c>
      <c r="J34" s="462">
        <v>28</v>
      </c>
      <c r="K34" s="462">
        <v>4</v>
      </c>
      <c r="L34" s="462">
        <v>32</v>
      </c>
      <c r="M34" s="462">
        <v>3</v>
      </c>
      <c r="N34" s="462">
        <v>1</v>
      </c>
      <c r="O34" s="462">
        <v>4</v>
      </c>
      <c r="P34" s="462">
        <v>1</v>
      </c>
      <c r="Q34" s="462">
        <v>0</v>
      </c>
      <c r="R34" s="462">
        <v>1</v>
      </c>
      <c r="S34" s="462">
        <v>0</v>
      </c>
      <c r="T34" s="462">
        <v>0</v>
      </c>
      <c r="U34" s="462">
        <v>0</v>
      </c>
      <c r="V34" s="462">
        <v>2</v>
      </c>
      <c r="W34" s="462">
        <v>1</v>
      </c>
      <c r="X34" s="462">
        <v>3</v>
      </c>
      <c r="Y34" s="463">
        <v>9</v>
      </c>
      <c r="Z34" s="463">
        <v>9</v>
      </c>
      <c r="AA34" s="464">
        <v>18</v>
      </c>
    </row>
    <row r="35" spans="1:27" s="246" customFormat="1" ht="15" customHeight="1" thickBot="1">
      <c r="A35" s="466"/>
      <c r="B35" s="1179" t="s">
        <v>588</v>
      </c>
      <c r="C35" s="1180"/>
      <c r="D35" s="467">
        <f t="shared" ref="D35:AA35" si="4">SUM(D31:D34)</f>
        <v>20</v>
      </c>
      <c r="E35" s="467">
        <f t="shared" si="4"/>
        <v>5</v>
      </c>
      <c r="F35" s="467">
        <f t="shared" si="4"/>
        <v>25</v>
      </c>
      <c r="G35" s="467">
        <f t="shared" si="4"/>
        <v>25</v>
      </c>
      <c r="H35" s="467">
        <f t="shared" si="4"/>
        <v>17</v>
      </c>
      <c r="I35" s="467">
        <f t="shared" si="4"/>
        <v>42</v>
      </c>
      <c r="J35" s="467">
        <f t="shared" si="4"/>
        <v>41</v>
      </c>
      <c r="K35" s="467">
        <f t="shared" si="4"/>
        <v>17</v>
      </c>
      <c r="L35" s="467">
        <f t="shared" si="4"/>
        <v>58</v>
      </c>
      <c r="M35" s="467">
        <f t="shared" si="4"/>
        <v>9</v>
      </c>
      <c r="N35" s="467">
        <f t="shared" si="4"/>
        <v>5</v>
      </c>
      <c r="O35" s="467">
        <f t="shared" si="4"/>
        <v>14</v>
      </c>
      <c r="P35" s="467">
        <f t="shared" si="4"/>
        <v>2</v>
      </c>
      <c r="Q35" s="467">
        <f t="shared" si="4"/>
        <v>2</v>
      </c>
      <c r="R35" s="467">
        <f t="shared" si="4"/>
        <v>4</v>
      </c>
      <c r="S35" s="467">
        <f t="shared" si="4"/>
        <v>1</v>
      </c>
      <c r="T35" s="467">
        <f t="shared" si="4"/>
        <v>1</v>
      </c>
      <c r="U35" s="467">
        <f t="shared" si="4"/>
        <v>2</v>
      </c>
      <c r="V35" s="467">
        <f t="shared" si="4"/>
        <v>6</v>
      </c>
      <c r="W35" s="467">
        <f t="shared" si="4"/>
        <v>1</v>
      </c>
      <c r="X35" s="467">
        <f t="shared" si="4"/>
        <v>7</v>
      </c>
      <c r="Y35" s="364">
        <f t="shared" si="4"/>
        <v>23</v>
      </c>
      <c r="Z35" s="364">
        <f t="shared" si="4"/>
        <v>26</v>
      </c>
      <c r="AA35" s="471">
        <f t="shared" si="4"/>
        <v>49</v>
      </c>
    </row>
    <row r="36" spans="1:27" ht="15" customHeight="1" thickTop="1">
      <c r="A36" s="470"/>
      <c r="B36" s="184"/>
      <c r="C36" s="359"/>
      <c r="D36" s="1181" t="s">
        <v>24</v>
      </c>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78"/>
    </row>
    <row r="37" spans="1:27" ht="15" customHeight="1">
      <c r="A37" s="1171">
        <v>2010</v>
      </c>
      <c r="B37" s="1172" t="s">
        <v>787</v>
      </c>
      <c r="C37" s="1173"/>
      <c r="D37" s="458">
        <v>0</v>
      </c>
      <c r="E37" s="459">
        <v>0</v>
      </c>
      <c r="F37" s="459">
        <v>0</v>
      </c>
      <c r="G37" s="459">
        <v>15</v>
      </c>
      <c r="H37" s="459">
        <v>5</v>
      </c>
      <c r="I37" s="459">
        <v>20</v>
      </c>
      <c r="J37" s="459">
        <v>7</v>
      </c>
      <c r="K37" s="459">
        <v>7</v>
      </c>
      <c r="L37" s="459">
        <v>14</v>
      </c>
      <c r="M37" s="459">
        <v>6</v>
      </c>
      <c r="N37" s="459">
        <v>5</v>
      </c>
      <c r="O37" s="459">
        <v>11</v>
      </c>
      <c r="P37" s="459">
        <v>0</v>
      </c>
      <c r="Q37" s="459">
        <v>0</v>
      </c>
      <c r="R37" s="459">
        <v>0</v>
      </c>
      <c r="S37" s="459">
        <v>0</v>
      </c>
      <c r="T37" s="459">
        <v>0</v>
      </c>
      <c r="U37" s="459">
        <v>0</v>
      </c>
      <c r="V37" s="459">
        <v>0</v>
      </c>
      <c r="W37" s="459">
        <v>0</v>
      </c>
      <c r="X37" s="459">
        <v>0</v>
      </c>
      <c r="Y37" s="251">
        <v>0</v>
      </c>
      <c r="Z37" s="251">
        <v>0</v>
      </c>
      <c r="AA37" s="460">
        <v>0</v>
      </c>
    </row>
    <row r="38" spans="1:27" ht="39" customHeight="1">
      <c r="A38" s="1171"/>
      <c r="B38" s="1174" t="s">
        <v>788</v>
      </c>
      <c r="C38" s="1175"/>
      <c r="D38" s="461">
        <v>17</v>
      </c>
      <c r="E38" s="462">
        <v>7</v>
      </c>
      <c r="F38" s="462">
        <v>24</v>
      </c>
      <c r="G38" s="462">
        <v>16</v>
      </c>
      <c r="H38" s="462">
        <v>2</v>
      </c>
      <c r="I38" s="462">
        <v>18</v>
      </c>
      <c r="J38" s="462">
        <v>2</v>
      </c>
      <c r="K38" s="462">
        <v>0</v>
      </c>
      <c r="L38" s="462">
        <v>2</v>
      </c>
      <c r="M38" s="462">
        <v>3</v>
      </c>
      <c r="N38" s="462">
        <v>1</v>
      </c>
      <c r="O38" s="462">
        <v>4</v>
      </c>
      <c r="P38" s="462">
        <v>3</v>
      </c>
      <c r="Q38" s="462">
        <v>0</v>
      </c>
      <c r="R38" s="462">
        <v>3</v>
      </c>
      <c r="S38" s="462">
        <v>0</v>
      </c>
      <c r="T38" s="462">
        <v>0</v>
      </c>
      <c r="U38" s="462">
        <v>0</v>
      </c>
      <c r="V38" s="462">
        <v>0</v>
      </c>
      <c r="W38" s="462">
        <v>0</v>
      </c>
      <c r="X38" s="462">
        <v>0</v>
      </c>
      <c r="Y38" s="463">
        <v>0</v>
      </c>
      <c r="Z38" s="463">
        <v>0</v>
      </c>
      <c r="AA38" s="464">
        <v>0</v>
      </c>
    </row>
    <row r="39" spans="1:27" ht="30" customHeight="1">
      <c r="A39" s="1171"/>
      <c r="B39" s="1172" t="s">
        <v>789</v>
      </c>
      <c r="C39" s="1173"/>
      <c r="D39" s="458">
        <v>0</v>
      </c>
      <c r="E39" s="459">
        <v>0</v>
      </c>
      <c r="F39" s="459">
        <v>0</v>
      </c>
      <c r="G39" s="459">
        <v>0</v>
      </c>
      <c r="H39" s="459">
        <v>0</v>
      </c>
      <c r="I39" s="459">
        <v>0</v>
      </c>
      <c r="J39" s="459">
        <v>1</v>
      </c>
      <c r="K39" s="459">
        <v>4</v>
      </c>
      <c r="L39" s="459">
        <v>5</v>
      </c>
      <c r="M39" s="459">
        <v>1</v>
      </c>
      <c r="N39" s="459">
        <v>0</v>
      </c>
      <c r="O39" s="459">
        <v>1</v>
      </c>
      <c r="P39" s="459">
        <v>0</v>
      </c>
      <c r="Q39" s="459">
        <v>0</v>
      </c>
      <c r="R39" s="459">
        <v>0</v>
      </c>
      <c r="S39" s="459">
        <v>0</v>
      </c>
      <c r="T39" s="459">
        <v>0</v>
      </c>
      <c r="U39" s="459">
        <v>0</v>
      </c>
      <c r="V39" s="459">
        <v>1</v>
      </c>
      <c r="W39" s="459">
        <v>0</v>
      </c>
      <c r="X39" s="459">
        <v>1</v>
      </c>
      <c r="Y39" s="251">
        <v>0</v>
      </c>
      <c r="Z39" s="251">
        <v>0</v>
      </c>
      <c r="AA39" s="460">
        <v>0</v>
      </c>
    </row>
    <row r="40" spans="1:27" ht="39" customHeight="1">
      <c r="A40" s="1171"/>
      <c r="B40" s="1174" t="s">
        <v>790</v>
      </c>
      <c r="C40" s="1175"/>
      <c r="D40" s="465">
        <v>3</v>
      </c>
      <c r="E40" s="462">
        <v>1</v>
      </c>
      <c r="F40" s="462">
        <v>4</v>
      </c>
      <c r="G40" s="462">
        <v>10</v>
      </c>
      <c r="H40" s="462">
        <v>6</v>
      </c>
      <c r="I40" s="462">
        <v>16</v>
      </c>
      <c r="J40" s="462">
        <v>6</v>
      </c>
      <c r="K40" s="462">
        <v>4</v>
      </c>
      <c r="L40" s="462">
        <v>10</v>
      </c>
      <c r="M40" s="462">
        <v>12</v>
      </c>
      <c r="N40" s="462">
        <v>2</v>
      </c>
      <c r="O40" s="462">
        <v>14</v>
      </c>
      <c r="P40" s="462">
        <v>1</v>
      </c>
      <c r="Q40" s="462">
        <v>0</v>
      </c>
      <c r="R40" s="462">
        <v>1</v>
      </c>
      <c r="S40" s="462">
        <v>1</v>
      </c>
      <c r="T40" s="462">
        <v>0</v>
      </c>
      <c r="U40" s="462">
        <v>1</v>
      </c>
      <c r="V40" s="462">
        <v>1</v>
      </c>
      <c r="W40" s="462">
        <v>0</v>
      </c>
      <c r="X40" s="462">
        <v>1</v>
      </c>
      <c r="Y40" s="463">
        <v>0</v>
      </c>
      <c r="Z40" s="463">
        <v>0</v>
      </c>
      <c r="AA40" s="464">
        <v>0</v>
      </c>
    </row>
    <row r="41" spans="1:27" s="246" customFormat="1" ht="15" customHeight="1" thickBot="1">
      <c r="A41" s="466"/>
      <c r="B41" s="1179" t="s">
        <v>588</v>
      </c>
      <c r="C41" s="1180"/>
      <c r="D41" s="467">
        <f t="shared" ref="D41:AA41" si="5">SUM(D37:D40)</f>
        <v>20</v>
      </c>
      <c r="E41" s="467">
        <f t="shared" si="5"/>
        <v>8</v>
      </c>
      <c r="F41" s="467">
        <f t="shared" si="5"/>
        <v>28</v>
      </c>
      <c r="G41" s="467">
        <f t="shared" si="5"/>
        <v>41</v>
      </c>
      <c r="H41" s="467">
        <f t="shared" si="5"/>
        <v>13</v>
      </c>
      <c r="I41" s="467">
        <f t="shared" si="5"/>
        <v>54</v>
      </c>
      <c r="J41" s="467">
        <f t="shared" si="5"/>
        <v>16</v>
      </c>
      <c r="K41" s="467">
        <f t="shared" si="5"/>
        <v>15</v>
      </c>
      <c r="L41" s="467">
        <f t="shared" si="5"/>
        <v>31</v>
      </c>
      <c r="M41" s="467">
        <f t="shared" si="5"/>
        <v>22</v>
      </c>
      <c r="N41" s="467">
        <f t="shared" si="5"/>
        <v>8</v>
      </c>
      <c r="O41" s="467">
        <f t="shared" si="5"/>
        <v>30</v>
      </c>
      <c r="P41" s="467">
        <f t="shared" si="5"/>
        <v>4</v>
      </c>
      <c r="Q41" s="467">
        <f t="shared" si="5"/>
        <v>0</v>
      </c>
      <c r="R41" s="467">
        <f t="shared" si="5"/>
        <v>4</v>
      </c>
      <c r="S41" s="467">
        <f t="shared" si="5"/>
        <v>1</v>
      </c>
      <c r="T41" s="467">
        <f t="shared" si="5"/>
        <v>0</v>
      </c>
      <c r="U41" s="467">
        <f t="shared" si="5"/>
        <v>1</v>
      </c>
      <c r="V41" s="467">
        <f t="shared" si="5"/>
        <v>2</v>
      </c>
      <c r="W41" s="467">
        <f t="shared" si="5"/>
        <v>0</v>
      </c>
      <c r="X41" s="467">
        <f t="shared" si="5"/>
        <v>2</v>
      </c>
      <c r="Y41" s="364">
        <f t="shared" si="5"/>
        <v>0</v>
      </c>
      <c r="Z41" s="364">
        <f t="shared" si="5"/>
        <v>0</v>
      </c>
      <c r="AA41" s="364">
        <f t="shared" si="5"/>
        <v>0</v>
      </c>
    </row>
    <row r="42" spans="1:27" ht="15" customHeight="1" thickTop="1">
      <c r="A42" s="470"/>
      <c r="B42" s="184"/>
      <c r="C42" s="359"/>
      <c r="D42" s="1181" t="s">
        <v>24</v>
      </c>
      <c r="E42" s="1038"/>
      <c r="F42" s="1038"/>
      <c r="G42" s="1038"/>
      <c r="H42" s="1038"/>
      <c r="I42" s="1038"/>
      <c r="J42" s="1038"/>
      <c r="K42" s="1038"/>
      <c r="L42" s="1038"/>
      <c r="M42" s="1038"/>
      <c r="N42" s="1038"/>
      <c r="O42" s="1038"/>
      <c r="P42" s="1038"/>
      <c r="Q42" s="1038"/>
      <c r="R42" s="1038"/>
      <c r="S42" s="1038"/>
      <c r="T42" s="1038"/>
      <c r="U42" s="1038"/>
      <c r="V42" s="1038"/>
      <c r="W42" s="1038"/>
      <c r="X42" s="1038"/>
      <c r="Y42" s="1038"/>
      <c r="Z42" s="1038"/>
      <c r="AA42" s="1078"/>
    </row>
    <row r="43" spans="1:27" ht="15" customHeight="1">
      <c r="A43" s="1171">
        <v>2011</v>
      </c>
      <c r="B43" s="1172" t="s">
        <v>787</v>
      </c>
      <c r="C43" s="1173"/>
      <c r="D43" s="458">
        <v>4</v>
      </c>
      <c r="E43" s="459">
        <v>4</v>
      </c>
      <c r="F43" s="459">
        <v>8</v>
      </c>
      <c r="G43" s="459">
        <v>10</v>
      </c>
      <c r="H43" s="459">
        <v>4</v>
      </c>
      <c r="I43" s="459">
        <v>14</v>
      </c>
      <c r="J43" s="459">
        <v>28</v>
      </c>
      <c r="K43" s="459">
        <v>16</v>
      </c>
      <c r="L43" s="459">
        <v>44</v>
      </c>
      <c r="M43" s="459">
        <v>10</v>
      </c>
      <c r="N43" s="459">
        <v>8</v>
      </c>
      <c r="O43" s="459">
        <v>18</v>
      </c>
      <c r="P43" s="459">
        <v>0</v>
      </c>
      <c r="Q43" s="459">
        <v>0</v>
      </c>
      <c r="R43" s="459">
        <v>0</v>
      </c>
      <c r="S43" s="459">
        <v>0</v>
      </c>
      <c r="T43" s="459">
        <v>0</v>
      </c>
      <c r="U43" s="459">
        <v>0</v>
      </c>
      <c r="V43" s="459">
        <v>0</v>
      </c>
      <c r="W43" s="459">
        <v>0</v>
      </c>
      <c r="X43" s="459">
        <v>0</v>
      </c>
      <c r="Y43" s="251">
        <v>0</v>
      </c>
      <c r="Z43" s="251">
        <v>0</v>
      </c>
      <c r="AA43" s="460">
        <v>0</v>
      </c>
    </row>
    <row r="44" spans="1:27" ht="39" customHeight="1">
      <c r="A44" s="1171"/>
      <c r="B44" s="1174" t="s">
        <v>788</v>
      </c>
      <c r="C44" s="1175"/>
      <c r="D44" s="461">
        <v>22</v>
      </c>
      <c r="E44" s="462">
        <v>8</v>
      </c>
      <c r="F44" s="462">
        <v>30</v>
      </c>
      <c r="G44" s="462">
        <v>22</v>
      </c>
      <c r="H44" s="462">
        <v>8</v>
      </c>
      <c r="I44" s="462">
        <v>30</v>
      </c>
      <c r="J44" s="462">
        <v>0</v>
      </c>
      <c r="K44" s="462">
        <v>0</v>
      </c>
      <c r="L44" s="462">
        <v>0</v>
      </c>
      <c r="M44" s="462">
        <v>6</v>
      </c>
      <c r="N44" s="462">
        <v>2</v>
      </c>
      <c r="O44" s="462">
        <v>8</v>
      </c>
      <c r="P44" s="462">
        <v>8</v>
      </c>
      <c r="Q44" s="462">
        <v>4</v>
      </c>
      <c r="R44" s="462">
        <v>12</v>
      </c>
      <c r="S44" s="462">
        <v>2</v>
      </c>
      <c r="T44" s="462">
        <v>0</v>
      </c>
      <c r="U44" s="462">
        <v>2</v>
      </c>
      <c r="V44" s="462">
        <v>2</v>
      </c>
      <c r="W44" s="462">
        <v>6</v>
      </c>
      <c r="X44" s="462">
        <v>8</v>
      </c>
      <c r="Y44" s="463">
        <v>0</v>
      </c>
      <c r="Z44" s="463">
        <v>0</v>
      </c>
      <c r="AA44" s="464">
        <v>0</v>
      </c>
    </row>
    <row r="45" spans="1:27" ht="30" customHeight="1">
      <c r="A45" s="1171"/>
      <c r="B45" s="1172" t="s">
        <v>789</v>
      </c>
      <c r="C45" s="1173"/>
      <c r="D45" s="458">
        <v>0</v>
      </c>
      <c r="E45" s="459">
        <v>0</v>
      </c>
      <c r="F45" s="459">
        <v>0</v>
      </c>
      <c r="G45" s="459">
        <v>0</v>
      </c>
      <c r="H45" s="459">
        <v>0</v>
      </c>
      <c r="I45" s="459">
        <v>0</v>
      </c>
      <c r="J45" s="459">
        <v>6</v>
      </c>
      <c r="K45" s="459">
        <v>6</v>
      </c>
      <c r="L45" s="459">
        <v>12</v>
      </c>
      <c r="M45" s="459">
        <v>4</v>
      </c>
      <c r="N45" s="459">
        <v>4</v>
      </c>
      <c r="O45" s="459">
        <v>8</v>
      </c>
      <c r="P45" s="459">
        <v>0</v>
      </c>
      <c r="Q45" s="459">
        <v>0</v>
      </c>
      <c r="R45" s="459">
        <v>0</v>
      </c>
      <c r="S45" s="459">
        <v>0</v>
      </c>
      <c r="T45" s="459">
        <v>0</v>
      </c>
      <c r="U45" s="459">
        <v>0</v>
      </c>
      <c r="V45" s="459">
        <v>0</v>
      </c>
      <c r="W45" s="459">
        <v>0</v>
      </c>
      <c r="X45" s="459">
        <v>0</v>
      </c>
      <c r="Y45" s="251">
        <v>0</v>
      </c>
      <c r="Z45" s="251">
        <v>0</v>
      </c>
      <c r="AA45" s="460">
        <v>0</v>
      </c>
    </row>
    <row r="46" spans="1:27" ht="39" customHeight="1">
      <c r="A46" s="1171"/>
      <c r="B46" s="1174" t="s">
        <v>790</v>
      </c>
      <c r="C46" s="1175"/>
      <c r="D46" s="465">
        <v>6</v>
      </c>
      <c r="E46" s="462">
        <v>2</v>
      </c>
      <c r="F46" s="462">
        <v>8</v>
      </c>
      <c r="G46" s="462">
        <v>22</v>
      </c>
      <c r="H46" s="462">
        <v>12</v>
      </c>
      <c r="I46" s="462">
        <v>34</v>
      </c>
      <c r="J46" s="462">
        <v>48</v>
      </c>
      <c r="K46" s="462">
        <v>4</v>
      </c>
      <c r="L46" s="462">
        <v>52</v>
      </c>
      <c r="M46" s="462">
        <v>12</v>
      </c>
      <c r="N46" s="462">
        <v>2</v>
      </c>
      <c r="O46" s="462">
        <v>14</v>
      </c>
      <c r="P46" s="462">
        <v>4</v>
      </c>
      <c r="Q46" s="462">
        <v>4</v>
      </c>
      <c r="R46" s="462">
        <v>8</v>
      </c>
      <c r="S46" s="462">
        <v>2</v>
      </c>
      <c r="T46" s="462">
        <v>0</v>
      </c>
      <c r="U46" s="462">
        <v>2</v>
      </c>
      <c r="V46" s="462">
        <v>2</v>
      </c>
      <c r="W46" s="462">
        <v>2</v>
      </c>
      <c r="X46" s="462">
        <v>4</v>
      </c>
      <c r="Y46" s="463">
        <v>0</v>
      </c>
      <c r="Z46" s="463">
        <v>0</v>
      </c>
      <c r="AA46" s="464">
        <v>0</v>
      </c>
    </row>
    <row r="47" spans="1:27" s="246" customFormat="1" ht="15" customHeight="1" thickBot="1">
      <c r="A47" s="466"/>
      <c r="B47" s="1179" t="s">
        <v>588</v>
      </c>
      <c r="C47" s="1180"/>
      <c r="D47" s="467">
        <f t="shared" ref="D47:AA47" si="6">SUM(D43:D46)</f>
        <v>32</v>
      </c>
      <c r="E47" s="467">
        <f t="shared" si="6"/>
        <v>14</v>
      </c>
      <c r="F47" s="467">
        <f t="shared" si="6"/>
        <v>46</v>
      </c>
      <c r="G47" s="467">
        <f t="shared" si="6"/>
        <v>54</v>
      </c>
      <c r="H47" s="467">
        <f t="shared" si="6"/>
        <v>24</v>
      </c>
      <c r="I47" s="467">
        <f t="shared" si="6"/>
        <v>78</v>
      </c>
      <c r="J47" s="467">
        <f t="shared" si="6"/>
        <v>82</v>
      </c>
      <c r="K47" s="467">
        <f t="shared" si="6"/>
        <v>26</v>
      </c>
      <c r="L47" s="467">
        <f t="shared" si="6"/>
        <v>108</v>
      </c>
      <c r="M47" s="467">
        <f t="shared" si="6"/>
        <v>32</v>
      </c>
      <c r="N47" s="467">
        <f t="shared" si="6"/>
        <v>16</v>
      </c>
      <c r="O47" s="467">
        <f t="shared" si="6"/>
        <v>48</v>
      </c>
      <c r="P47" s="467">
        <f t="shared" si="6"/>
        <v>12</v>
      </c>
      <c r="Q47" s="467">
        <f t="shared" si="6"/>
        <v>8</v>
      </c>
      <c r="R47" s="467">
        <f t="shared" si="6"/>
        <v>20</v>
      </c>
      <c r="S47" s="467">
        <f t="shared" si="6"/>
        <v>4</v>
      </c>
      <c r="T47" s="467">
        <f t="shared" si="6"/>
        <v>0</v>
      </c>
      <c r="U47" s="467">
        <f t="shared" si="6"/>
        <v>4</v>
      </c>
      <c r="V47" s="467">
        <f t="shared" si="6"/>
        <v>4</v>
      </c>
      <c r="W47" s="467">
        <f t="shared" si="6"/>
        <v>8</v>
      </c>
      <c r="X47" s="467">
        <f t="shared" si="6"/>
        <v>12</v>
      </c>
      <c r="Y47" s="364">
        <f t="shared" si="6"/>
        <v>0</v>
      </c>
      <c r="Z47" s="364">
        <f t="shared" si="6"/>
        <v>0</v>
      </c>
      <c r="AA47" s="364">
        <f t="shared" si="6"/>
        <v>0</v>
      </c>
    </row>
    <row r="48" spans="1:27" ht="15" customHeight="1" thickTop="1">
      <c r="A48" s="497" t="s">
        <v>804</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row>
    <row r="49" spans="1:27" ht="15" customHeight="1">
      <c r="A49" s="498" t="s">
        <v>512</v>
      </c>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5"/>
      <c r="Z49" s="495"/>
      <c r="AA49" s="496"/>
    </row>
    <row r="50" spans="1:27" ht="15" customHeight="1"/>
  </sheetData>
  <mergeCells count="58">
    <mergeCell ref="D12:AA12"/>
    <mergeCell ref="D18:AA18"/>
    <mergeCell ref="D24:AA24"/>
    <mergeCell ref="D30:AA30"/>
    <mergeCell ref="D36:AA36"/>
    <mergeCell ref="D42:AA42"/>
    <mergeCell ref="A43:A46"/>
    <mergeCell ref="B43:C43"/>
    <mergeCell ref="B44:C44"/>
    <mergeCell ref="B45:C45"/>
    <mergeCell ref="B46:C46"/>
    <mergeCell ref="B47:C47"/>
    <mergeCell ref="A37:A40"/>
    <mergeCell ref="B37:C37"/>
    <mergeCell ref="B38:C38"/>
    <mergeCell ref="B39:C39"/>
    <mergeCell ref="B40:C40"/>
    <mergeCell ref="B41:C41"/>
    <mergeCell ref="B35:C35"/>
    <mergeCell ref="A25:A28"/>
    <mergeCell ref="B25:C25"/>
    <mergeCell ref="B26:C26"/>
    <mergeCell ref="B27:C27"/>
    <mergeCell ref="B28:C28"/>
    <mergeCell ref="B29:C29"/>
    <mergeCell ref="A31:A34"/>
    <mergeCell ref="B31:C31"/>
    <mergeCell ref="B32:C32"/>
    <mergeCell ref="B33:C33"/>
    <mergeCell ref="B34:C34"/>
    <mergeCell ref="B23:C23"/>
    <mergeCell ref="A13:A16"/>
    <mergeCell ref="B13:C13"/>
    <mergeCell ref="B14:C14"/>
    <mergeCell ref="B15:C15"/>
    <mergeCell ref="B16:C16"/>
    <mergeCell ref="B17:C17"/>
    <mergeCell ref="A19:A22"/>
    <mergeCell ref="B19:C19"/>
    <mergeCell ref="B20:C20"/>
    <mergeCell ref="B21:C21"/>
    <mergeCell ref="B22:C22"/>
    <mergeCell ref="A7:A10"/>
    <mergeCell ref="B7:C7"/>
    <mergeCell ref="B8:C8"/>
    <mergeCell ref="B9:C9"/>
    <mergeCell ref="B10:C10"/>
    <mergeCell ref="B11:C11"/>
    <mergeCell ref="D3:F4"/>
    <mergeCell ref="G3:I4"/>
    <mergeCell ref="J3:L4"/>
    <mergeCell ref="M3:O4"/>
    <mergeCell ref="D6:AA6"/>
    <mergeCell ref="P3:R4"/>
    <mergeCell ref="S3:U4"/>
    <mergeCell ref="V3:X4"/>
    <mergeCell ref="Y3:AA4"/>
    <mergeCell ref="B4:C4"/>
  </mergeCells>
  <pageMargins left="0.7" right="0.7" top="0.78740157499999996" bottom="0.78740157499999996" header="0.3" footer="0.3"/>
  <pageSetup paperSize="9" orientation="portrait" horizontalDpi="4294967293"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election sqref="A1:J1"/>
    </sheetView>
  </sheetViews>
  <sheetFormatPr baseColWidth="10" defaultColWidth="10.25" defaultRowHeight="12.75"/>
  <cols>
    <col min="1" max="2" width="10.25" style="183"/>
    <col min="3" max="26" width="5.75" style="183" customWidth="1"/>
    <col min="27" max="16384" width="10.25" style="183"/>
  </cols>
  <sheetData>
    <row r="1" spans="1:27" ht="27.6" customHeight="1">
      <c r="A1" s="499" t="s">
        <v>643</v>
      </c>
      <c r="B1" s="499"/>
      <c r="C1" s="499"/>
      <c r="D1" s="499"/>
      <c r="E1" s="499"/>
      <c r="F1" s="499"/>
      <c r="G1" s="499"/>
      <c r="H1" s="499"/>
      <c r="I1" s="499"/>
      <c r="J1" s="499"/>
      <c r="K1" s="499"/>
      <c r="L1" s="499"/>
      <c r="M1" s="499"/>
      <c r="N1" s="499"/>
      <c r="O1" s="499"/>
      <c r="P1" s="499"/>
      <c r="Q1" s="499"/>
      <c r="R1" s="499"/>
      <c r="S1" s="499"/>
      <c r="T1" s="499"/>
      <c r="U1" s="499"/>
      <c r="V1" s="499"/>
      <c r="W1" s="499"/>
      <c r="X1" s="499"/>
      <c r="Y1" s="499"/>
      <c r="Z1" s="499"/>
    </row>
    <row r="2" spans="1:27" ht="15" customHeight="1">
      <c r="A2" s="184"/>
      <c r="B2" s="184"/>
      <c r="C2" s="1124" t="s">
        <v>795</v>
      </c>
      <c r="D2" s="1188"/>
      <c r="E2" s="1188"/>
      <c r="F2" s="1188"/>
      <c r="G2" s="1188"/>
      <c r="H2" s="1188"/>
      <c r="I2" s="1188"/>
      <c r="J2" s="1188"/>
      <c r="K2" s="1188"/>
      <c r="L2" s="1188"/>
      <c r="M2" s="1188"/>
      <c r="N2" s="1188"/>
      <c r="O2" s="1188"/>
      <c r="P2" s="1188"/>
      <c r="Q2" s="1188"/>
      <c r="R2" s="1188"/>
      <c r="S2" s="1188"/>
      <c r="T2" s="1188"/>
      <c r="U2" s="1188"/>
      <c r="V2" s="1188"/>
      <c r="W2" s="1188"/>
      <c r="X2" s="1188"/>
      <c r="Y2" s="1188"/>
      <c r="Z2" s="1188"/>
    </row>
    <row r="3" spans="1:27" ht="15" customHeight="1">
      <c r="A3" s="184"/>
      <c r="B3" s="184"/>
      <c r="C3" s="1036" t="s">
        <v>796</v>
      </c>
      <c r="D3" s="1036"/>
      <c r="E3" s="1036"/>
      <c r="F3" s="1036" t="s">
        <v>797</v>
      </c>
      <c r="G3" s="1036"/>
      <c r="H3" s="1036"/>
      <c r="I3" s="1036" t="s">
        <v>798</v>
      </c>
      <c r="J3" s="1036"/>
      <c r="K3" s="1036"/>
      <c r="L3" s="1036" t="s">
        <v>799</v>
      </c>
      <c r="M3" s="1036"/>
      <c r="N3" s="1036"/>
      <c r="O3" s="1036" t="s">
        <v>739</v>
      </c>
      <c r="P3" s="1036"/>
      <c r="Q3" s="1036"/>
      <c r="R3" s="1036" t="s">
        <v>800</v>
      </c>
      <c r="S3" s="1036"/>
      <c r="T3" s="1036"/>
      <c r="U3" s="1036" t="s">
        <v>801</v>
      </c>
      <c r="V3" s="1036"/>
      <c r="W3" s="1036"/>
      <c r="X3" s="1036" t="s">
        <v>805</v>
      </c>
      <c r="Y3" s="1036"/>
      <c r="Z3" s="1036"/>
    </row>
    <row r="4" spans="1:27" ht="15" customHeight="1">
      <c r="A4" s="184"/>
      <c r="B4" s="184"/>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row>
    <row r="5" spans="1:27">
      <c r="A5" s="184"/>
      <c r="B5" s="184" t="s">
        <v>579</v>
      </c>
      <c r="C5" s="333" t="s">
        <v>586</v>
      </c>
      <c r="D5" s="333" t="s">
        <v>587</v>
      </c>
      <c r="E5" s="333" t="s">
        <v>786</v>
      </c>
      <c r="F5" s="333" t="s">
        <v>586</v>
      </c>
      <c r="G5" s="333" t="s">
        <v>587</v>
      </c>
      <c r="H5" s="333" t="s">
        <v>786</v>
      </c>
      <c r="I5" s="333" t="s">
        <v>586</v>
      </c>
      <c r="J5" s="333" t="s">
        <v>587</v>
      </c>
      <c r="K5" s="333" t="s">
        <v>786</v>
      </c>
      <c r="L5" s="333" t="s">
        <v>586</v>
      </c>
      <c r="M5" s="333" t="s">
        <v>587</v>
      </c>
      <c r="N5" s="333" t="s">
        <v>786</v>
      </c>
      <c r="O5" s="333" t="s">
        <v>586</v>
      </c>
      <c r="P5" s="333" t="s">
        <v>587</v>
      </c>
      <c r="Q5" s="333" t="s">
        <v>786</v>
      </c>
      <c r="R5" s="333" t="s">
        <v>586</v>
      </c>
      <c r="S5" s="333" t="s">
        <v>587</v>
      </c>
      <c r="T5" s="333" t="s">
        <v>786</v>
      </c>
      <c r="U5" s="333" t="s">
        <v>586</v>
      </c>
      <c r="V5" s="333" t="s">
        <v>587</v>
      </c>
      <c r="W5" s="333" t="s">
        <v>786</v>
      </c>
      <c r="X5" s="333" t="s">
        <v>586</v>
      </c>
      <c r="Y5" s="333" t="s">
        <v>587</v>
      </c>
      <c r="Z5" s="333" t="s">
        <v>786</v>
      </c>
    </row>
    <row r="6" spans="1:27">
      <c r="A6" s="184"/>
      <c r="B6" s="184"/>
      <c r="C6" s="1038" t="s">
        <v>562</v>
      </c>
      <c r="D6" s="1038"/>
      <c r="E6" s="1038"/>
      <c r="F6" s="1038"/>
      <c r="G6" s="1038"/>
      <c r="H6" s="1038"/>
      <c r="I6" s="1038"/>
      <c r="J6" s="1038"/>
      <c r="K6" s="1038"/>
      <c r="L6" s="1038"/>
      <c r="M6" s="1038"/>
      <c r="N6" s="1038"/>
      <c r="O6" s="1038"/>
      <c r="P6" s="1038"/>
      <c r="Q6" s="1038"/>
      <c r="R6" s="1038"/>
      <c r="S6" s="1038"/>
      <c r="T6" s="1038"/>
      <c r="U6" s="1038"/>
      <c r="V6" s="1038"/>
      <c r="W6" s="1038"/>
      <c r="X6" s="1038"/>
      <c r="Y6" s="1038"/>
      <c r="Z6" s="1038"/>
    </row>
    <row r="7" spans="1:27">
      <c r="A7" s="1187" t="s">
        <v>549</v>
      </c>
      <c r="B7" s="500" t="s">
        <v>593</v>
      </c>
      <c r="C7" s="493">
        <v>6.369426751592357</v>
      </c>
      <c r="D7" s="493">
        <v>0.63694267515923575</v>
      </c>
      <c r="E7" s="493">
        <f>SUM(C7:D7)</f>
        <v>7.0063694267515926</v>
      </c>
      <c r="F7" s="493">
        <v>19.108280254777071</v>
      </c>
      <c r="G7" s="493">
        <v>8.2802547770700627</v>
      </c>
      <c r="H7" s="493">
        <f>SUM(F7:G7)</f>
        <v>27.388535031847134</v>
      </c>
      <c r="I7" s="493">
        <v>25.477707006369428</v>
      </c>
      <c r="J7" s="493">
        <v>12.738853503184714</v>
      </c>
      <c r="K7" s="493">
        <f>SUM(I7:J7)</f>
        <v>38.216560509554142</v>
      </c>
      <c r="L7" s="493">
        <v>10.191082802547772</v>
      </c>
      <c r="M7" s="493">
        <v>3.8216560509554141</v>
      </c>
      <c r="N7" s="493">
        <f>SUM(L7:M7)</f>
        <v>14.012738853503187</v>
      </c>
      <c r="O7" s="493">
        <v>3.8216560509554141</v>
      </c>
      <c r="P7" s="493">
        <v>1.910828025477707</v>
      </c>
      <c r="Q7" s="493">
        <f>SUM(O7:P7)</f>
        <v>5.7324840764331206</v>
      </c>
      <c r="R7" s="493">
        <v>1.2738853503184715</v>
      </c>
      <c r="S7" s="493">
        <v>0</v>
      </c>
      <c r="T7" s="493">
        <f>SUM(R7:S7)</f>
        <v>1.2738853503184715</v>
      </c>
      <c r="U7" s="493">
        <v>5.7324840764331215</v>
      </c>
      <c r="V7" s="493">
        <v>0.63694267515923575</v>
      </c>
      <c r="W7" s="493">
        <f>SUM(U7:V7)</f>
        <v>6.369426751592357</v>
      </c>
      <c r="X7" s="493">
        <v>0</v>
      </c>
      <c r="Y7" s="493">
        <v>0</v>
      </c>
      <c r="Z7" s="493">
        <f>SUM(X7:Y7)</f>
        <v>0</v>
      </c>
      <c r="AA7" s="442"/>
    </row>
    <row r="8" spans="1:27">
      <c r="A8" s="1187"/>
      <c r="B8" s="500" t="s">
        <v>594</v>
      </c>
      <c r="C8" s="493">
        <v>11.76470588235294</v>
      </c>
      <c r="D8" s="493">
        <v>4.117647058823529</v>
      </c>
      <c r="E8" s="493">
        <f t="shared" ref="E8:E20" si="0">SUM(C8:D8)</f>
        <v>15.882352941176469</v>
      </c>
      <c r="F8" s="493">
        <v>16.470588235294116</v>
      </c>
      <c r="G8" s="493">
        <v>10.588235294117647</v>
      </c>
      <c r="H8" s="493">
        <f t="shared" ref="H8:H20" si="1">SUM(F8:G8)</f>
        <v>27.058823529411761</v>
      </c>
      <c r="I8" s="493">
        <v>11.176470588235295</v>
      </c>
      <c r="J8" s="493">
        <v>9.4117647058823533</v>
      </c>
      <c r="K8" s="493">
        <f t="shared" ref="K8:K20" si="2">SUM(I8:J8)</f>
        <v>20.588235294117649</v>
      </c>
      <c r="L8" s="493">
        <v>12.941176470588237</v>
      </c>
      <c r="M8" s="493">
        <v>10</v>
      </c>
      <c r="N8" s="493">
        <f t="shared" ref="N8:N19" si="3">SUM(L8:M8)</f>
        <v>22.941176470588239</v>
      </c>
      <c r="O8" s="493">
        <v>4.7058823529411766</v>
      </c>
      <c r="P8" s="493">
        <v>1.7647058823529411</v>
      </c>
      <c r="Q8" s="493">
        <f t="shared" ref="Q8:Q20" si="4">SUM(O8:P8)</f>
        <v>6.4705882352941178</v>
      </c>
      <c r="R8" s="493">
        <v>1.1764705882352942</v>
      </c>
      <c r="S8" s="493">
        <v>0</v>
      </c>
      <c r="T8" s="493">
        <f t="shared" ref="T8:T20" si="5">SUM(R8:S8)</f>
        <v>1.1764705882352942</v>
      </c>
      <c r="U8" s="493">
        <v>4.7058823529411766</v>
      </c>
      <c r="V8" s="493">
        <v>1.1764705882352942</v>
      </c>
      <c r="W8" s="493">
        <f t="shared" ref="W8:W20" si="6">SUM(U8:V8)</f>
        <v>5.882352941176471</v>
      </c>
      <c r="X8" s="493">
        <v>0</v>
      </c>
      <c r="Y8" s="493">
        <v>0</v>
      </c>
      <c r="Z8" s="493">
        <f t="shared" ref="Z8:Z20" si="7">SUM(X8:Y8)</f>
        <v>0</v>
      </c>
      <c r="AA8" s="442"/>
    </row>
    <row r="9" spans="1:27">
      <c r="A9" s="1187"/>
      <c r="B9" s="500" t="s">
        <v>595</v>
      </c>
      <c r="C9" s="493">
        <v>8.0808080808080813</v>
      </c>
      <c r="D9" s="493">
        <v>3.0303030303030303</v>
      </c>
      <c r="E9" s="493">
        <f t="shared" si="0"/>
        <v>11.111111111111111</v>
      </c>
      <c r="F9" s="493">
        <v>28.28282828282828</v>
      </c>
      <c r="G9" s="493">
        <v>12.626262626262626</v>
      </c>
      <c r="H9" s="493">
        <f t="shared" si="1"/>
        <v>40.909090909090907</v>
      </c>
      <c r="I9" s="493">
        <v>17.676767676767678</v>
      </c>
      <c r="J9" s="493">
        <v>8.5858585858585847</v>
      </c>
      <c r="K9" s="493">
        <f t="shared" si="2"/>
        <v>26.262626262626263</v>
      </c>
      <c r="L9" s="493">
        <v>9.0909090909090917</v>
      </c>
      <c r="M9" s="493">
        <v>2.5252525252525251</v>
      </c>
      <c r="N9" s="493">
        <f t="shared" si="3"/>
        <v>11.616161616161616</v>
      </c>
      <c r="O9" s="493">
        <v>2.5252525252525251</v>
      </c>
      <c r="P9" s="493">
        <v>1.5151515151515151</v>
      </c>
      <c r="Q9" s="493">
        <f t="shared" si="4"/>
        <v>4.0404040404040398</v>
      </c>
      <c r="R9" s="493">
        <v>2.0202020202020203</v>
      </c>
      <c r="S9" s="493">
        <v>0</v>
      </c>
      <c r="T9" s="493">
        <f t="shared" si="5"/>
        <v>2.0202020202020203</v>
      </c>
      <c r="U9" s="493">
        <v>3.0303030303030303</v>
      </c>
      <c r="V9" s="493">
        <v>1.0101010101010102</v>
      </c>
      <c r="W9" s="493">
        <f t="shared" si="6"/>
        <v>4.0404040404040407</v>
      </c>
      <c r="X9" s="493">
        <v>0</v>
      </c>
      <c r="Y9" s="493">
        <v>0</v>
      </c>
      <c r="Z9" s="493">
        <f t="shared" si="7"/>
        <v>0</v>
      </c>
      <c r="AA9" s="442"/>
    </row>
    <row r="10" spans="1:27">
      <c r="A10" s="1187"/>
      <c r="B10" s="500" t="s">
        <v>596</v>
      </c>
      <c r="C10" s="493">
        <v>11.042944785276074</v>
      </c>
      <c r="D10" s="493">
        <v>3.0674846625766872</v>
      </c>
      <c r="E10" s="493">
        <f t="shared" si="0"/>
        <v>14.110429447852761</v>
      </c>
      <c r="F10" s="493">
        <v>23.926380368098162</v>
      </c>
      <c r="G10" s="493">
        <v>9.8159509202453989</v>
      </c>
      <c r="H10" s="493">
        <f t="shared" si="1"/>
        <v>33.742331288343564</v>
      </c>
      <c r="I10" s="493">
        <v>20.858895705521473</v>
      </c>
      <c r="J10" s="493">
        <v>6.7484662576687118</v>
      </c>
      <c r="K10" s="493">
        <f t="shared" si="2"/>
        <v>27.607361963190186</v>
      </c>
      <c r="L10" s="493">
        <v>10.429447852760736</v>
      </c>
      <c r="M10" s="493">
        <v>4.294478527607362</v>
      </c>
      <c r="N10" s="493">
        <f t="shared" si="3"/>
        <v>14.723926380368098</v>
      </c>
      <c r="O10" s="493">
        <v>6.1349693251533743</v>
      </c>
      <c r="P10" s="493">
        <v>1.2269938650306749</v>
      </c>
      <c r="Q10" s="493">
        <f t="shared" si="4"/>
        <v>7.3619631901840492</v>
      </c>
      <c r="R10" s="493">
        <v>0</v>
      </c>
      <c r="S10" s="493">
        <v>0</v>
      </c>
      <c r="T10" s="493">
        <f t="shared" si="5"/>
        <v>0</v>
      </c>
      <c r="U10" s="493">
        <v>1.8404907975460123</v>
      </c>
      <c r="V10" s="493">
        <v>0.61349693251533743</v>
      </c>
      <c r="W10" s="493">
        <f t="shared" si="6"/>
        <v>2.4539877300613497</v>
      </c>
      <c r="X10" s="493">
        <v>0</v>
      </c>
      <c r="Y10" s="493">
        <v>0</v>
      </c>
      <c r="Z10" s="493">
        <f t="shared" si="7"/>
        <v>0</v>
      </c>
      <c r="AA10" s="442"/>
    </row>
    <row r="11" spans="1:27">
      <c r="A11" s="1187"/>
      <c r="B11" s="500" t="s">
        <v>597</v>
      </c>
      <c r="C11" s="493">
        <v>9.9502487562189064</v>
      </c>
      <c r="D11" s="493">
        <v>2.4875621890547266</v>
      </c>
      <c r="E11" s="493">
        <f t="shared" si="0"/>
        <v>12.437810945273633</v>
      </c>
      <c r="F11" s="493">
        <v>12.437810945273633</v>
      </c>
      <c r="G11" s="493">
        <v>8.4577114427860707</v>
      </c>
      <c r="H11" s="493">
        <f t="shared" si="1"/>
        <v>20.895522388059703</v>
      </c>
      <c r="I11" s="493">
        <v>20.398009950248756</v>
      </c>
      <c r="J11" s="493">
        <v>8.4577114427860707</v>
      </c>
      <c r="K11" s="493">
        <f t="shared" si="2"/>
        <v>28.855721393034827</v>
      </c>
      <c r="L11" s="493">
        <v>4.4776119402985071</v>
      </c>
      <c r="M11" s="493">
        <v>2.4875621890547266</v>
      </c>
      <c r="N11" s="493">
        <f t="shared" si="3"/>
        <v>6.9651741293532332</v>
      </c>
      <c r="O11" s="493">
        <v>0.99502487562189057</v>
      </c>
      <c r="P11" s="493">
        <v>0.99502487562189057</v>
      </c>
      <c r="Q11" s="493">
        <f t="shared" si="4"/>
        <v>1.9900497512437811</v>
      </c>
      <c r="R11" s="493">
        <v>0.49751243781094528</v>
      </c>
      <c r="S11" s="493">
        <v>0.49751243781094528</v>
      </c>
      <c r="T11" s="493">
        <f t="shared" si="5"/>
        <v>0.99502487562189057</v>
      </c>
      <c r="U11" s="493">
        <v>2.9850746268656714</v>
      </c>
      <c r="V11" s="493">
        <v>0.49751243781094528</v>
      </c>
      <c r="W11" s="493">
        <f t="shared" si="6"/>
        <v>3.4825870646766166</v>
      </c>
      <c r="X11" s="493">
        <v>11.442786069651742</v>
      </c>
      <c r="Y11" s="493">
        <v>12.935323383084576</v>
      </c>
      <c r="Z11" s="493">
        <f t="shared" si="7"/>
        <v>24.378109452736318</v>
      </c>
      <c r="AA11" s="442"/>
    </row>
    <row r="12" spans="1:27">
      <c r="A12" s="1187"/>
      <c r="B12" s="500" t="s">
        <v>598</v>
      </c>
      <c r="C12" s="493">
        <v>13.3</v>
      </c>
      <c r="D12" s="493">
        <v>5.3</v>
      </c>
      <c r="E12" s="493">
        <v>18.7</v>
      </c>
      <c r="F12" s="493">
        <v>27.3</v>
      </c>
      <c r="G12" s="493">
        <v>8.6999999999999993</v>
      </c>
      <c r="H12" s="493">
        <v>36</v>
      </c>
      <c r="I12" s="493">
        <v>10.7</v>
      </c>
      <c r="J12" s="493">
        <v>10</v>
      </c>
      <c r="K12" s="493">
        <v>20.7</v>
      </c>
      <c r="L12" s="493">
        <v>14.7</v>
      </c>
      <c r="M12" s="493">
        <v>5.3</v>
      </c>
      <c r="N12" s="493">
        <v>20</v>
      </c>
      <c r="O12" s="493">
        <v>2.7</v>
      </c>
      <c r="P12" s="493">
        <v>0</v>
      </c>
      <c r="Q12" s="493">
        <v>2.7</v>
      </c>
      <c r="R12" s="493">
        <v>0.7</v>
      </c>
      <c r="S12" s="493">
        <v>0</v>
      </c>
      <c r="T12" s="493">
        <v>0.7</v>
      </c>
      <c r="U12" s="493">
        <v>1.3</v>
      </c>
      <c r="V12" s="493">
        <v>0</v>
      </c>
      <c r="W12" s="493">
        <v>1.3</v>
      </c>
      <c r="X12" s="493">
        <v>0</v>
      </c>
      <c r="Y12" s="493">
        <v>0</v>
      </c>
      <c r="Z12" s="493">
        <v>0</v>
      </c>
      <c r="AA12" s="442"/>
    </row>
    <row r="13" spans="1:27">
      <c r="A13" s="1187"/>
      <c r="B13" s="500" t="s">
        <v>599</v>
      </c>
      <c r="C13" s="493">
        <v>10.1</v>
      </c>
      <c r="D13" s="493">
        <v>7.6</v>
      </c>
      <c r="E13" s="493">
        <v>14.6</v>
      </c>
      <c r="F13" s="493">
        <v>17.100000000000001</v>
      </c>
      <c r="G13" s="493">
        <v>7.6</v>
      </c>
      <c r="H13" s="493">
        <v>24.7</v>
      </c>
      <c r="I13" s="493">
        <v>24.7</v>
      </c>
      <c r="J13" s="493">
        <v>9.5</v>
      </c>
      <c r="K13" s="493">
        <v>34.200000000000003</v>
      </c>
      <c r="L13" s="493">
        <v>10.1</v>
      </c>
      <c r="M13" s="493">
        <v>5.0999999999999996</v>
      </c>
      <c r="N13" s="493">
        <v>15.2</v>
      </c>
      <c r="O13" s="493">
        <v>3.8</v>
      </c>
      <c r="P13" s="493">
        <v>2.5</v>
      </c>
      <c r="Q13" s="493">
        <v>6.3</v>
      </c>
      <c r="R13" s="493">
        <v>0.6</v>
      </c>
      <c r="S13" s="493">
        <v>0.6</v>
      </c>
      <c r="T13" s="493">
        <v>1.3</v>
      </c>
      <c r="U13" s="493">
        <v>1.9</v>
      </c>
      <c r="V13" s="493">
        <v>1.9</v>
      </c>
      <c r="W13" s="493">
        <v>3.8</v>
      </c>
      <c r="X13" s="493">
        <v>0</v>
      </c>
      <c r="Y13" s="493">
        <v>0</v>
      </c>
      <c r="Z13" s="493">
        <v>0</v>
      </c>
      <c r="AA13" s="442"/>
    </row>
    <row r="14" spans="1:27" ht="12.75" customHeight="1">
      <c r="A14" s="1187" t="s">
        <v>550</v>
      </c>
      <c r="B14" s="501" t="s">
        <v>593</v>
      </c>
      <c r="C14" s="494">
        <v>8.9680989583333321</v>
      </c>
      <c r="D14" s="494">
        <v>3.6946614583333335</v>
      </c>
      <c r="E14" s="493">
        <f t="shared" si="0"/>
        <v>12.662760416666666</v>
      </c>
      <c r="F14" s="494">
        <v>17.399088541666664</v>
      </c>
      <c r="G14" s="494">
        <v>7.682291666666667</v>
      </c>
      <c r="H14" s="493">
        <f t="shared" si="1"/>
        <v>25.081380208333332</v>
      </c>
      <c r="I14" s="494">
        <v>22.249348958333336</v>
      </c>
      <c r="J14" s="494">
        <v>13.118489583333334</v>
      </c>
      <c r="K14" s="493">
        <f t="shared" si="2"/>
        <v>35.367838541666671</v>
      </c>
      <c r="L14" s="494">
        <v>13.28125</v>
      </c>
      <c r="M14" s="494">
        <v>5.3873697916666661</v>
      </c>
      <c r="N14" s="493">
        <f t="shared" si="3"/>
        <v>18.668619791666664</v>
      </c>
      <c r="O14" s="494">
        <v>2.506510416666667</v>
      </c>
      <c r="P14" s="494">
        <v>0.830078125</v>
      </c>
      <c r="Q14" s="493">
        <f t="shared" si="4"/>
        <v>3.336588541666667</v>
      </c>
      <c r="R14" s="494">
        <v>0.66731770833333326</v>
      </c>
      <c r="S14" s="494">
        <v>0.22786458333333334</v>
      </c>
      <c r="T14" s="493">
        <f t="shared" si="5"/>
        <v>0.89518229166666663</v>
      </c>
      <c r="U14" s="494">
        <v>2.587890625</v>
      </c>
      <c r="V14" s="494">
        <v>1.3997395833333335</v>
      </c>
      <c r="W14" s="493">
        <f t="shared" si="6"/>
        <v>3.9876302083333335</v>
      </c>
      <c r="X14" s="494">
        <v>0</v>
      </c>
      <c r="Y14" s="494">
        <v>0</v>
      </c>
      <c r="Z14" s="493">
        <f t="shared" si="7"/>
        <v>0</v>
      </c>
      <c r="AA14" s="442"/>
    </row>
    <row r="15" spans="1:27">
      <c r="A15" s="1187"/>
      <c r="B15" s="501" t="s">
        <v>594</v>
      </c>
      <c r="C15" s="494">
        <v>10.245965846780511</v>
      </c>
      <c r="D15" s="494">
        <v>4.4179852733824223</v>
      </c>
      <c r="E15" s="493">
        <f t="shared" si="0"/>
        <v>14.663951120162933</v>
      </c>
      <c r="F15" s="494">
        <v>17.436941876860409</v>
      </c>
      <c r="G15" s="494">
        <v>8.9769700767664098</v>
      </c>
      <c r="H15" s="493">
        <f t="shared" si="1"/>
        <v>26.413911953626819</v>
      </c>
      <c r="I15" s="494">
        <v>19.630267899107004</v>
      </c>
      <c r="J15" s="494">
        <v>12.000626664577785</v>
      </c>
      <c r="K15" s="493">
        <f t="shared" si="2"/>
        <v>31.630894563684791</v>
      </c>
      <c r="L15" s="494">
        <v>12.987623374588752</v>
      </c>
      <c r="M15" s="494">
        <v>6.1413128622904596</v>
      </c>
      <c r="N15" s="493">
        <f t="shared" si="3"/>
        <v>19.128936236879213</v>
      </c>
      <c r="O15" s="494">
        <v>2.6789910700297668</v>
      </c>
      <c r="P15" s="494">
        <v>0.78333072223092592</v>
      </c>
      <c r="Q15" s="493">
        <f t="shared" si="4"/>
        <v>3.4623217922606928</v>
      </c>
      <c r="R15" s="494">
        <v>0.45433181889393703</v>
      </c>
      <c r="S15" s="494">
        <v>0.10966630111232961</v>
      </c>
      <c r="T15" s="493">
        <f t="shared" si="5"/>
        <v>0.5639981200062667</v>
      </c>
      <c r="U15" s="494">
        <v>2.8199906000313333</v>
      </c>
      <c r="V15" s="494">
        <v>1.3159956133479553</v>
      </c>
      <c r="W15" s="493">
        <f t="shared" si="6"/>
        <v>4.1359862133792884</v>
      </c>
      <c r="X15" s="494">
        <v>0</v>
      </c>
      <c r="Y15" s="494">
        <v>0</v>
      </c>
      <c r="Z15" s="493">
        <f t="shared" si="7"/>
        <v>0</v>
      </c>
      <c r="AA15" s="442"/>
    </row>
    <row r="16" spans="1:27">
      <c r="A16" s="1187"/>
      <c r="B16" s="501" t="s">
        <v>595</v>
      </c>
      <c r="C16" s="494">
        <v>10.659098076316621</v>
      </c>
      <c r="D16" s="494">
        <v>4.6830652790917693</v>
      </c>
      <c r="E16" s="493">
        <f t="shared" si="0"/>
        <v>15.34216335540839</v>
      </c>
      <c r="F16" s="494">
        <v>17.865026805424154</v>
      </c>
      <c r="G16" s="494">
        <v>7.5212866603595083</v>
      </c>
      <c r="H16" s="493">
        <f t="shared" si="1"/>
        <v>25.386313465783662</v>
      </c>
      <c r="I16" s="494">
        <v>21.586250394197414</v>
      </c>
      <c r="J16" s="494">
        <v>12.314727215389468</v>
      </c>
      <c r="K16" s="493">
        <f t="shared" si="2"/>
        <v>33.900977609586882</v>
      </c>
      <c r="L16" s="494">
        <v>11.668243456322926</v>
      </c>
      <c r="M16" s="494">
        <v>5.4399243140964995</v>
      </c>
      <c r="N16" s="493">
        <f t="shared" si="3"/>
        <v>17.108167770419428</v>
      </c>
      <c r="O16" s="494">
        <v>2.5386313465783665</v>
      </c>
      <c r="P16" s="494">
        <v>0.85146641438032178</v>
      </c>
      <c r="Q16" s="493">
        <f t="shared" si="4"/>
        <v>3.3900977609586884</v>
      </c>
      <c r="R16" s="494">
        <v>0.56764427625354774</v>
      </c>
      <c r="S16" s="494">
        <v>9.46073793755913E-2</v>
      </c>
      <c r="T16" s="493">
        <f t="shared" si="5"/>
        <v>0.66225165562913901</v>
      </c>
      <c r="U16" s="494">
        <v>2.9170608640807316</v>
      </c>
      <c r="V16" s="494">
        <v>1.2929675181330811</v>
      </c>
      <c r="W16" s="493">
        <f t="shared" si="6"/>
        <v>4.2100283822138129</v>
      </c>
      <c r="X16" s="494">
        <v>0</v>
      </c>
      <c r="Y16" s="494">
        <v>0</v>
      </c>
      <c r="Z16" s="493">
        <f t="shared" si="7"/>
        <v>0</v>
      </c>
      <c r="AA16" s="442"/>
    </row>
    <row r="17" spans="1:27">
      <c r="A17" s="1187"/>
      <c r="B17" s="501" t="s">
        <v>596</v>
      </c>
      <c r="C17" s="494">
        <v>11.930724823604875</v>
      </c>
      <c r="D17" s="494">
        <v>4.8107761385503531</v>
      </c>
      <c r="E17" s="493">
        <f t="shared" si="0"/>
        <v>16.741500962155229</v>
      </c>
      <c r="F17" s="494">
        <v>16.949967928159076</v>
      </c>
      <c r="G17" s="494">
        <v>7.729313662604234</v>
      </c>
      <c r="H17" s="493">
        <f t="shared" si="1"/>
        <v>24.67928159076331</v>
      </c>
      <c r="I17" s="494">
        <v>20.974983964079538</v>
      </c>
      <c r="J17" s="494">
        <v>12.026940346375882</v>
      </c>
      <c r="K17" s="493">
        <f t="shared" si="2"/>
        <v>33.001924310455422</v>
      </c>
      <c r="L17" s="494">
        <v>12.2674791533034</v>
      </c>
      <c r="M17" s="494">
        <v>5.275817831943554</v>
      </c>
      <c r="N17" s="493">
        <f t="shared" si="3"/>
        <v>17.543296985246954</v>
      </c>
      <c r="O17" s="494">
        <v>3.0949326491340603</v>
      </c>
      <c r="P17" s="494">
        <v>0.75368826170622194</v>
      </c>
      <c r="Q17" s="493">
        <f t="shared" si="4"/>
        <v>3.8486209108402822</v>
      </c>
      <c r="R17" s="494">
        <v>0.48107761385503528</v>
      </c>
      <c r="S17" s="494">
        <v>0.14432328415651058</v>
      </c>
      <c r="T17" s="493">
        <f t="shared" si="5"/>
        <v>0.62540089801154586</v>
      </c>
      <c r="U17" s="494">
        <v>2.3572803078896731</v>
      </c>
      <c r="V17" s="494">
        <v>1.2026940346375883</v>
      </c>
      <c r="W17" s="493">
        <f t="shared" si="6"/>
        <v>3.5599743425272612</v>
      </c>
      <c r="X17" s="494">
        <v>0</v>
      </c>
      <c r="Y17" s="494">
        <v>0</v>
      </c>
      <c r="Z17" s="493">
        <f t="shared" si="7"/>
        <v>0</v>
      </c>
      <c r="AA17" s="442"/>
    </row>
    <row r="18" spans="1:27">
      <c r="A18" s="1187"/>
      <c r="B18" s="501" t="s">
        <v>597</v>
      </c>
      <c r="C18" s="494">
        <v>12.240853658536585</v>
      </c>
      <c r="D18" s="494">
        <v>5.1371951219512191</v>
      </c>
      <c r="E18" s="493">
        <f t="shared" si="0"/>
        <v>17.378048780487802</v>
      </c>
      <c r="F18" s="494">
        <v>16.021341463414636</v>
      </c>
      <c r="G18" s="494">
        <v>7.3323170731707314</v>
      </c>
      <c r="H18" s="493">
        <f t="shared" si="1"/>
        <v>23.353658536585368</v>
      </c>
      <c r="I18" s="494">
        <v>19.29878048780488</v>
      </c>
      <c r="J18" s="494">
        <v>10.396341463414634</v>
      </c>
      <c r="K18" s="493">
        <f t="shared" si="2"/>
        <v>29.695121951219512</v>
      </c>
      <c r="L18" s="494">
        <v>11.448170731707318</v>
      </c>
      <c r="M18" s="494">
        <v>5.0914634146341458</v>
      </c>
      <c r="N18" s="493">
        <f t="shared" si="3"/>
        <v>16.539634146341463</v>
      </c>
      <c r="O18" s="494">
        <v>2.9573170731707314</v>
      </c>
      <c r="P18" s="494">
        <v>0.92987804878048774</v>
      </c>
      <c r="Q18" s="493">
        <f t="shared" si="4"/>
        <v>3.8871951219512191</v>
      </c>
      <c r="R18" s="494">
        <v>0.38109756097560976</v>
      </c>
      <c r="S18" s="494">
        <v>0.10670731707317074</v>
      </c>
      <c r="T18" s="493">
        <f t="shared" si="5"/>
        <v>0.48780487804878048</v>
      </c>
      <c r="U18" s="494">
        <v>1.2804878048780488</v>
      </c>
      <c r="V18" s="494">
        <v>0.80792682926829273</v>
      </c>
      <c r="W18" s="493">
        <f t="shared" si="6"/>
        <v>2.0884146341463414</v>
      </c>
      <c r="X18" s="494">
        <v>4.375</v>
      </c>
      <c r="Y18" s="494">
        <v>2.1951219512195119</v>
      </c>
      <c r="Z18" s="493">
        <f t="shared" si="7"/>
        <v>6.5701219512195124</v>
      </c>
      <c r="AA18" s="442"/>
    </row>
    <row r="19" spans="1:27">
      <c r="A19" s="1187"/>
      <c r="B19" s="501" t="s">
        <v>598</v>
      </c>
      <c r="C19" s="494">
        <v>12.42</v>
      </c>
      <c r="D19" s="494">
        <v>5.2380000000000004</v>
      </c>
      <c r="E19" s="493">
        <f t="shared" si="0"/>
        <v>17.658000000000001</v>
      </c>
      <c r="F19" s="494">
        <v>18.12</v>
      </c>
      <c r="G19" s="494">
        <v>8.4030000000000005</v>
      </c>
      <c r="H19" s="493">
        <f t="shared" si="1"/>
        <v>26.523000000000003</v>
      </c>
      <c r="I19" s="494">
        <v>19.989999999999998</v>
      </c>
      <c r="J19" s="494">
        <v>10.87</v>
      </c>
      <c r="K19" s="493">
        <f t="shared" si="2"/>
        <v>30.86</v>
      </c>
      <c r="L19" s="494">
        <v>11.73</v>
      </c>
      <c r="M19" s="494">
        <v>5.476</v>
      </c>
      <c r="N19" s="493">
        <f t="shared" si="3"/>
        <v>17.206</v>
      </c>
      <c r="O19" s="494">
        <v>3.6869999999999998</v>
      </c>
      <c r="P19" s="494">
        <v>1.155</v>
      </c>
      <c r="Q19" s="493">
        <f t="shared" si="4"/>
        <v>4.8419999999999996</v>
      </c>
      <c r="R19" s="494">
        <v>0.58599999999999997</v>
      </c>
      <c r="S19" s="494">
        <v>0.14199999999999999</v>
      </c>
      <c r="T19" s="493">
        <f t="shared" si="5"/>
        <v>0.72799999999999998</v>
      </c>
      <c r="U19" s="494">
        <v>1.5980000000000001</v>
      </c>
      <c r="V19" s="494">
        <v>0.58599999999999997</v>
      </c>
      <c r="W19" s="493">
        <f t="shared" si="6"/>
        <v>2.1840000000000002</v>
      </c>
      <c r="X19" s="494">
        <v>0</v>
      </c>
      <c r="Y19" s="494">
        <v>0</v>
      </c>
      <c r="Z19" s="493">
        <f t="shared" si="7"/>
        <v>0</v>
      </c>
      <c r="AA19" s="442"/>
    </row>
    <row r="20" spans="1:27">
      <c r="A20" s="1187"/>
      <c r="B20" s="501" t="s">
        <v>599</v>
      </c>
      <c r="C20" s="494">
        <v>12.91</v>
      </c>
      <c r="D20" s="494">
        <v>5.92</v>
      </c>
      <c r="E20" s="493">
        <f t="shared" si="0"/>
        <v>18.829999999999998</v>
      </c>
      <c r="F20" s="494">
        <v>17.11</v>
      </c>
      <c r="G20" s="494">
        <v>8.7349999999999994</v>
      </c>
      <c r="H20" s="493">
        <f t="shared" si="1"/>
        <v>25.844999999999999</v>
      </c>
      <c r="I20" s="494">
        <v>19.600000000000001</v>
      </c>
      <c r="J20" s="494">
        <v>10.96</v>
      </c>
      <c r="K20" s="493">
        <f t="shared" si="2"/>
        <v>30.560000000000002</v>
      </c>
      <c r="L20" s="494">
        <v>12.08</v>
      </c>
      <c r="M20" s="494">
        <v>4.444</v>
      </c>
      <c r="N20" s="493">
        <f>SUM(L20:M20)</f>
        <v>16.524000000000001</v>
      </c>
      <c r="O20" s="494">
        <v>4.0179999999999998</v>
      </c>
      <c r="P20" s="494">
        <v>1.294</v>
      </c>
      <c r="Q20" s="493">
        <f t="shared" si="4"/>
        <v>5.3119999999999994</v>
      </c>
      <c r="R20" s="494">
        <v>0.441</v>
      </c>
      <c r="S20" s="494">
        <v>0.19800000000000001</v>
      </c>
      <c r="T20" s="493">
        <f t="shared" si="5"/>
        <v>0.63900000000000001</v>
      </c>
      <c r="U20" s="494">
        <v>1.583</v>
      </c>
      <c r="V20" s="494">
        <v>0.71499999999999997</v>
      </c>
      <c r="W20" s="493">
        <f t="shared" si="6"/>
        <v>2.298</v>
      </c>
      <c r="X20" s="494">
        <v>0</v>
      </c>
      <c r="Y20" s="494">
        <v>0</v>
      </c>
      <c r="Z20" s="493">
        <f t="shared" si="7"/>
        <v>0</v>
      </c>
      <c r="AA20" s="442"/>
    </row>
    <row r="21" spans="1:27" ht="13.5" customHeight="1">
      <c r="A21" s="498" t="s">
        <v>512</v>
      </c>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row>
    <row r="22" spans="1:27" ht="13.5" customHeight="1">
      <c r="A22" s="472"/>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row>
    <row r="25" spans="1:27">
      <c r="A25" s="445"/>
    </row>
  </sheetData>
  <mergeCells count="12">
    <mergeCell ref="A7:A13"/>
    <mergeCell ref="A14:A20"/>
    <mergeCell ref="C6:Z6"/>
    <mergeCell ref="C2:Z2"/>
    <mergeCell ref="C3:E4"/>
    <mergeCell ref="F3:H4"/>
    <mergeCell ref="I3:K4"/>
    <mergeCell ref="L3:N4"/>
    <mergeCell ref="O3:Q4"/>
    <mergeCell ref="R3:T4"/>
    <mergeCell ref="U3:W4"/>
    <mergeCell ref="X3:Z4"/>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9"/>
  <sheetViews>
    <sheetView workbookViewId="0"/>
  </sheetViews>
  <sheetFormatPr baseColWidth="10" defaultColWidth="10.25" defaultRowHeight="12.75"/>
  <cols>
    <col min="1" max="1" width="6.375" style="4" customWidth="1"/>
    <col min="2" max="2" width="15.625" style="4" bestFit="1" customWidth="1"/>
    <col min="3" max="62" width="7.625" style="55" customWidth="1"/>
    <col min="63" max="257" width="10.25" style="4"/>
    <col min="258" max="258" width="16.125" style="4" bestFit="1" customWidth="1"/>
    <col min="259" max="318" width="7.625" style="4" customWidth="1"/>
    <col min="319" max="513" width="10.25" style="4"/>
    <col min="514" max="514" width="16.125" style="4" bestFit="1" customWidth="1"/>
    <col min="515" max="574" width="7.625" style="4" customWidth="1"/>
    <col min="575" max="769" width="10.25" style="4"/>
    <col min="770" max="770" width="16.125" style="4" bestFit="1" customWidth="1"/>
    <col min="771" max="830" width="7.625" style="4" customWidth="1"/>
    <col min="831" max="1025" width="10.25" style="4"/>
    <col min="1026" max="1026" width="16.125" style="4" bestFit="1" customWidth="1"/>
    <col min="1027" max="1086" width="7.625" style="4" customWidth="1"/>
    <col min="1087" max="1281" width="10.25" style="4"/>
    <col min="1282" max="1282" width="16.125" style="4" bestFit="1" customWidth="1"/>
    <col min="1283" max="1342" width="7.625" style="4" customWidth="1"/>
    <col min="1343" max="1537" width="10.25" style="4"/>
    <col min="1538" max="1538" width="16.125" style="4" bestFit="1" customWidth="1"/>
    <col min="1539" max="1598" width="7.625" style="4" customWidth="1"/>
    <col min="1599" max="1793" width="10.25" style="4"/>
    <col min="1794" max="1794" width="16.125" style="4" bestFit="1" customWidth="1"/>
    <col min="1795" max="1854" width="7.625" style="4" customWidth="1"/>
    <col min="1855" max="2049" width="10.25" style="4"/>
    <col min="2050" max="2050" width="16.125" style="4" bestFit="1" customWidth="1"/>
    <col min="2051" max="2110" width="7.625" style="4" customWidth="1"/>
    <col min="2111" max="2305" width="10.25" style="4"/>
    <col min="2306" max="2306" width="16.125" style="4" bestFit="1" customWidth="1"/>
    <col min="2307" max="2366" width="7.625" style="4" customWidth="1"/>
    <col min="2367" max="2561" width="10.25" style="4"/>
    <col min="2562" max="2562" width="16.125" style="4" bestFit="1" customWidth="1"/>
    <col min="2563" max="2622" width="7.625" style="4" customWidth="1"/>
    <col min="2623" max="2817" width="10.25" style="4"/>
    <col min="2818" max="2818" width="16.125" style="4" bestFit="1" customWidth="1"/>
    <col min="2819" max="2878" width="7.625" style="4" customWidth="1"/>
    <col min="2879" max="3073" width="10.25" style="4"/>
    <col min="3074" max="3074" width="16.125" style="4" bestFit="1" customWidth="1"/>
    <col min="3075" max="3134" width="7.625" style="4" customWidth="1"/>
    <col min="3135" max="3329" width="10.25" style="4"/>
    <col min="3330" max="3330" width="16.125" style="4" bestFit="1" customWidth="1"/>
    <col min="3331" max="3390" width="7.625" style="4" customWidth="1"/>
    <col min="3391" max="3585" width="10.25" style="4"/>
    <col min="3586" max="3586" width="16.125" style="4" bestFit="1" customWidth="1"/>
    <col min="3587" max="3646" width="7.625" style="4" customWidth="1"/>
    <col min="3647" max="3841" width="10.25" style="4"/>
    <col min="3842" max="3842" width="16.125" style="4" bestFit="1" customWidth="1"/>
    <col min="3843" max="3902" width="7.625" style="4" customWidth="1"/>
    <col min="3903" max="4097" width="10.25" style="4"/>
    <col min="4098" max="4098" width="16.125" style="4" bestFit="1" customWidth="1"/>
    <col min="4099" max="4158" width="7.625" style="4" customWidth="1"/>
    <col min="4159" max="4353" width="10.25" style="4"/>
    <col min="4354" max="4354" width="16.125" style="4" bestFit="1" customWidth="1"/>
    <col min="4355" max="4414" width="7.625" style="4" customWidth="1"/>
    <col min="4415" max="4609" width="10.25" style="4"/>
    <col min="4610" max="4610" width="16.125" style="4" bestFit="1" customWidth="1"/>
    <col min="4611" max="4670" width="7.625" style="4" customWidth="1"/>
    <col min="4671" max="4865" width="10.25" style="4"/>
    <col min="4866" max="4866" width="16.125" style="4" bestFit="1" customWidth="1"/>
    <col min="4867" max="4926" width="7.625" style="4" customWidth="1"/>
    <col min="4927" max="5121" width="10.25" style="4"/>
    <col min="5122" max="5122" width="16.125" style="4" bestFit="1" customWidth="1"/>
    <col min="5123" max="5182" width="7.625" style="4" customWidth="1"/>
    <col min="5183" max="5377" width="10.25" style="4"/>
    <col min="5378" max="5378" width="16.125" style="4" bestFit="1" customWidth="1"/>
    <col min="5379" max="5438" width="7.625" style="4" customWidth="1"/>
    <col min="5439" max="5633" width="10.25" style="4"/>
    <col min="5634" max="5634" width="16.125" style="4" bestFit="1" customWidth="1"/>
    <col min="5635" max="5694" width="7.625" style="4" customWidth="1"/>
    <col min="5695" max="5889" width="10.25" style="4"/>
    <col min="5890" max="5890" width="16.125" style="4" bestFit="1" customWidth="1"/>
    <col min="5891" max="5950" width="7.625" style="4" customWidth="1"/>
    <col min="5951" max="6145" width="10.25" style="4"/>
    <col min="6146" max="6146" width="16.125" style="4" bestFit="1" customWidth="1"/>
    <col min="6147" max="6206" width="7.625" style="4" customWidth="1"/>
    <col min="6207" max="6401" width="10.25" style="4"/>
    <col min="6402" max="6402" width="16.125" style="4" bestFit="1" customWidth="1"/>
    <col min="6403" max="6462" width="7.625" style="4" customWidth="1"/>
    <col min="6463" max="6657" width="10.25" style="4"/>
    <col min="6658" max="6658" width="16.125" style="4" bestFit="1" customWidth="1"/>
    <col min="6659" max="6718" width="7.625" style="4" customWidth="1"/>
    <col min="6719" max="6913" width="10.25" style="4"/>
    <col min="6914" max="6914" width="16.125" style="4" bestFit="1" customWidth="1"/>
    <col min="6915" max="6974" width="7.625" style="4" customWidth="1"/>
    <col min="6975" max="7169" width="10.25" style="4"/>
    <col min="7170" max="7170" width="16.125" style="4" bestFit="1" customWidth="1"/>
    <col min="7171" max="7230" width="7.625" style="4" customWidth="1"/>
    <col min="7231" max="7425" width="10.25" style="4"/>
    <col min="7426" max="7426" width="16.125" style="4" bestFit="1" customWidth="1"/>
    <col min="7427" max="7486" width="7.625" style="4" customWidth="1"/>
    <col min="7487" max="7681" width="10.25" style="4"/>
    <col min="7682" max="7682" width="16.125" style="4" bestFit="1" customWidth="1"/>
    <col min="7683" max="7742" width="7.625" style="4" customWidth="1"/>
    <col min="7743" max="7937" width="10.25" style="4"/>
    <col min="7938" max="7938" width="16.125" style="4" bestFit="1" customWidth="1"/>
    <col min="7939" max="7998" width="7.625" style="4" customWidth="1"/>
    <col min="7999" max="8193" width="10.25" style="4"/>
    <col min="8194" max="8194" width="16.125" style="4" bestFit="1" customWidth="1"/>
    <col min="8195" max="8254" width="7.625" style="4" customWidth="1"/>
    <col min="8255" max="8449" width="10.25" style="4"/>
    <col min="8450" max="8450" width="16.125" style="4" bestFit="1" customWidth="1"/>
    <col min="8451" max="8510" width="7.625" style="4" customWidth="1"/>
    <col min="8511" max="8705" width="10.25" style="4"/>
    <col min="8706" max="8706" width="16.125" style="4" bestFit="1" customWidth="1"/>
    <col min="8707" max="8766" width="7.625" style="4" customWidth="1"/>
    <col min="8767" max="8961" width="10.25" style="4"/>
    <col min="8962" max="8962" width="16.125" style="4" bestFit="1" customWidth="1"/>
    <col min="8963" max="9022" width="7.625" style="4" customWidth="1"/>
    <col min="9023" max="9217" width="10.25" style="4"/>
    <col min="9218" max="9218" width="16.125" style="4" bestFit="1" customWidth="1"/>
    <col min="9219" max="9278" width="7.625" style="4" customWidth="1"/>
    <col min="9279" max="9473" width="10.25" style="4"/>
    <col min="9474" max="9474" width="16.125" style="4" bestFit="1" customWidth="1"/>
    <col min="9475" max="9534" width="7.625" style="4" customWidth="1"/>
    <col min="9535" max="9729" width="10.25" style="4"/>
    <col min="9730" max="9730" width="16.125" style="4" bestFit="1" customWidth="1"/>
    <col min="9731" max="9790" width="7.625" style="4" customWidth="1"/>
    <col min="9791" max="9985" width="10.25" style="4"/>
    <col min="9986" max="9986" width="16.125" style="4" bestFit="1" customWidth="1"/>
    <col min="9987" max="10046" width="7.625" style="4" customWidth="1"/>
    <col min="10047" max="10241" width="10.25" style="4"/>
    <col min="10242" max="10242" width="16.125" style="4" bestFit="1" customWidth="1"/>
    <col min="10243" max="10302" width="7.625" style="4" customWidth="1"/>
    <col min="10303" max="10497" width="10.25" style="4"/>
    <col min="10498" max="10498" width="16.125" style="4" bestFit="1" customWidth="1"/>
    <col min="10499" max="10558" width="7.625" style="4" customWidth="1"/>
    <col min="10559" max="10753" width="10.25" style="4"/>
    <col min="10754" max="10754" width="16.125" style="4" bestFit="1" customWidth="1"/>
    <col min="10755" max="10814" width="7.625" style="4" customWidth="1"/>
    <col min="10815" max="11009" width="10.25" style="4"/>
    <col min="11010" max="11010" width="16.125" style="4" bestFit="1" customWidth="1"/>
    <col min="11011" max="11070" width="7.625" style="4" customWidth="1"/>
    <col min="11071" max="11265" width="10.25" style="4"/>
    <col min="11266" max="11266" width="16.125" style="4" bestFit="1" customWidth="1"/>
    <col min="11267" max="11326" width="7.625" style="4" customWidth="1"/>
    <col min="11327" max="11521" width="10.25" style="4"/>
    <col min="11522" max="11522" width="16.125" style="4" bestFit="1" customWidth="1"/>
    <col min="11523" max="11582" width="7.625" style="4" customWidth="1"/>
    <col min="11583" max="11777" width="10.25" style="4"/>
    <col min="11778" max="11778" width="16.125" style="4" bestFit="1" customWidth="1"/>
    <col min="11779" max="11838" width="7.625" style="4" customWidth="1"/>
    <col min="11839" max="12033" width="10.25" style="4"/>
    <col min="12034" max="12034" width="16.125" style="4" bestFit="1" customWidth="1"/>
    <col min="12035" max="12094" width="7.625" style="4" customWidth="1"/>
    <col min="12095" max="12289" width="10.25" style="4"/>
    <col min="12290" max="12290" width="16.125" style="4" bestFit="1" customWidth="1"/>
    <col min="12291" max="12350" width="7.625" style="4" customWidth="1"/>
    <col min="12351" max="12545" width="10.25" style="4"/>
    <col min="12546" max="12546" width="16.125" style="4" bestFit="1" customWidth="1"/>
    <col min="12547" max="12606" width="7.625" style="4" customWidth="1"/>
    <col min="12607" max="12801" width="10.25" style="4"/>
    <col min="12802" max="12802" width="16.125" style="4" bestFit="1" customWidth="1"/>
    <col min="12803" max="12862" width="7.625" style="4" customWidth="1"/>
    <col min="12863" max="13057" width="10.25" style="4"/>
    <col min="13058" max="13058" width="16.125" style="4" bestFit="1" customWidth="1"/>
    <col min="13059" max="13118" width="7.625" style="4" customWidth="1"/>
    <col min="13119" max="13313" width="10.25" style="4"/>
    <col min="13314" max="13314" width="16.125" style="4" bestFit="1" customWidth="1"/>
    <col min="13315" max="13374" width="7.625" style="4" customWidth="1"/>
    <col min="13375" max="13569" width="10.25" style="4"/>
    <col min="13570" max="13570" width="16.125" style="4" bestFit="1" customWidth="1"/>
    <col min="13571" max="13630" width="7.625" style="4" customWidth="1"/>
    <col min="13631" max="13825" width="10.25" style="4"/>
    <col min="13826" max="13826" width="16.125" style="4" bestFit="1" customWidth="1"/>
    <col min="13827" max="13886" width="7.625" style="4" customWidth="1"/>
    <col min="13887" max="14081" width="10.25" style="4"/>
    <col min="14082" max="14082" width="16.125" style="4" bestFit="1" customWidth="1"/>
    <col min="14083" max="14142" width="7.625" style="4" customWidth="1"/>
    <col min="14143" max="14337" width="10.25" style="4"/>
    <col min="14338" max="14338" width="16.125" style="4" bestFit="1" customWidth="1"/>
    <col min="14339" max="14398" width="7.625" style="4" customWidth="1"/>
    <col min="14399" max="14593" width="10.25" style="4"/>
    <col min="14594" max="14594" width="16.125" style="4" bestFit="1" customWidth="1"/>
    <col min="14595" max="14654" width="7.625" style="4" customWidth="1"/>
    <col min="14655" max="14849" width="10.25" style="4"/>
    <col min="14850" max="14850" width="16.125" style="4" bestFit="1" customWidth="1"/>
    <col min="14851" max="14910" width="7.625" style="4" customWidth="1"/>
    <col min="14911" max="15105" width="10.25" style="4"/>
    <col min="15106" max="15106" width="16.125" style="4" bestFit="1" customWidth="1"/>
    <col min="15107" max="15166" width="7.625" style="4" customWidth="1"/>
    <col min="15167" max="15361" width="10.25" style="4"/>
    <col min="15362" max="15362" width="16.125" style="4" bestFit="1" customWidth="1"/>
    <col min="15363" max="15422" width="7.625" style="4" customWidth="1"/>
    <col min="15423" max="15617" width="10.25" style="4"/>
    <col min="15618" max="15618" width="16.125" style="4" bestFit="1" customWidth="1"/>
    <col min="15619" max="15678" width="7.625" style="4" customWidth="1"/>
    <col min="15679" max="15873" width="10.25" style="4"/>
    <col min="15874" max="15874" width="16.125" style="4" bestFit="1" customWidth="1"/>
    <col min="15875" max="15934" width="7.625" style="4" customWidth="1"/>
    <col min="15935" max="16129" width="10.25" style="4"/>
    <col min="16130" max="16130" width="16.125" style="4" bestFit="1" customWidth="1"/>
    <col min="16131" max="16190" width="7.625" style="4" customWidth="1"/>
    <col min="16191" max="16384" width="10.25" style="4"/>
  </cols>
  <sheetData>
    <row r="1" spans="1:62" ht="27.6" customHeight="1">
      <c r="A1" s="947" t="s">
        <v>198</v>
      </c>
    </row>
    <row r="2" spans="1:62" ht="14.25" customHeight="1">
      <c r="A2" s="993" t="s">
        <v>189</v>
      </c>
      <c r="B2" s="993"/>
      <c r="C2" s="995" t="s">
        <v>199</v>
      </c>
      <c r="D2" s="995"/>
      <c r="E2" s="995"/>
      <c r="F2" s="995"/>
      <c r="G2" s="995"/>
      <c r="H2" s="995"/>
      <c r="I2" s="995" t="s">
        <v>200</v>
      </c>
      <c r="J2" s="995"/>
      <c r="K2" s="995"/>
      <c r="L2" s="995"/>
      <c r="M2" s="995"/>
      <c r="N2" s="995"/>
      <c r="O2" s="995" t="s">
        <v>201</v>
      </c>
      <c r="P2" s="995"/>
      <c r="Q2" s="995"/>
      <c r="R2" s="995"/>
      <c r="S2" s="995"/>
      <c r="T2" s="995"/>
      <c r="U2" s="995" t="s">
        <v>202</v>
      </c>
      <c r="V2" s="995"/>
      <c r="W2" s="995"/>
      <c r="X2" s="995"/>
      <c r="Y2" s="995"/>
      <c r="Z2" s="995"/>
      <c r="AA2" s="995" t="s">
        <v>203</v>
      </c>
      <c r="AB2" s="995"/>
      <c r="AC2" s="995"/>
      <c r="AD2" s="995"/>
      <c r="AE2" s="995"/>
      <c r="AF2" s="995"/>
      <c r="AG2" s="995" t="s">
        <v>204</v>
      </c>
      <c r="AH2" s="995"/>
      <c r="AI2" s="995"/>
      <c r="AJ2" s="995"/>
      <c r="AK2" s="995"/>
      <c r="AL2" s="995"/>
      <c r="AM2" s="995" t="s">
        <v>205</v>
      </c>
      <c r="AN2" s="995"/>
      <c r="AO2" s="995"/>
      <c r="AP2" s="995"/>
      <c r="AQ2" s="995"/>
      <c r="AR2" s="995"/>
      <c r="AS2" s="995" t="s">
        <v>206</v>
      </c>
      <c r="AT2" s="995"/>
      <c r="AU2" s="995"/>
      <c r="AV2" s="995"/>
      <c r="AW2" s="995"/>
      <c r="AX2" s="995"/>
      <c r="AY2" s="995" t="s">
        <v>207</v>
      </c>
      <c r="AZ2" s="995"/>
      <c r="BA2" s="995"/>
      <c r="BB2" s="995"/>
      <c r="BC2" s="995"/>
      <c r="BD2" s="995"/>
      <c r="BE2" s="995" t="s">
        <v>208</v>
      </c>
      <c r="BF2" s="995"/>
      <c r="BG2" s="995"/>
      <c r="BH2" s="995"/>
      <c r="BI2" s="995"/>
      <c r="BJ2" s="995"/>
    </row>
    <row r="3" spans="1:62" ht="12.75" customHeight="1">
      <c r="A3" s="993"/>
      <c r="B3" s="993"/>
      <c r="C3" s="996">
        <v>2012</v>
      </c>
      <c r="D3" s="996">
        <v>2015</v>
      </c>
      <c r="E3" s="996">
        <v>2020</v>
      </c>
      <c r="F3" s="996">
        <v>2030</v>
      </c>
      <c r="G3" s="996" t="s">
        <v>209</v>
      </c>
      <c r="H3" s="996"/>
      <c r="I3" s="996">
        <v>2012</v>
      </c>
      <c r="J3" s="996">
        <v>2015</v>
      </c>
      <c r="K3" s="996">
        <v>2020</v>
      </c>
      <c r="L3" s="996">
        <v>2030</v>
      </c>
      <c r="M3" s="996" t="s">
        <v>209</v>
      </c>
      <c r="N3" s="996"/>
      <c r="O3" s="996">
        <v>2012</v>
      </c>
      <c r="P3" s="996">
        <v>2015</v>
      </c>
      <c r="Q3" s="996">
        <v>2020</v>
      </c>
      <c r="R3" s="996">
        <v>2030</v>
      </c>
      <c r="S3" s="996" t="s">
        <v>209</v>
      </c>
      <c r="T3" s="996"/>
      <c r="U3" s="996">
        <v>2012</v>
      </c>
      <c r="V3" s="996">
        <v>2015</v>
      </c>
      <c r="W3" s="996">
        <v>2020</v>
      </c>
      <c r="X3" s="996">
        <v>2030</v>
      </c>
      <c r="Y3" s="996" t="s">
        <v>209</v>
      </c>
      <c r="Z3" s="996"/>
      <c r="AA3" s="996">
        <v>2012</v>
      </c>
      <c r="AB3" s="996">
        <v>2015</v>
      </c>
      <c r="AC3" s="996">
        <v>2020</v>
      </c>
      <c r="AD3" s="996">
        <v>2030</v>
      </c>
      <c r="AE3" s="996" t="s">
        <v>209</v>
      </c>
      <c r="AF3" s="996"/>
      <c r="AG3" s="996">
        <v>2012</v>
      </c>
      <c r="AH3" s="996">
        <v>2015</v>
      </c>
      <c r="AI3" s="996">
        <v>2020</v>
      </c>
      <c r="AJ3" s="996">
        <v>2030</v>
      </c>
      <c r="AK3" s="996" t="s">
        <v>209</v>
      </c>
      <c r="AL3" s="996"/>
      <c r="AM3" s="996">
        <v>2012</v>
      </c>
      <c r="AN3" s="996">
        <v>2015</v>
      </c>
      <c r="AO3" s="996">
        <v>2020</v>
      </c>
      <c r="AP3" s="996">
        <v>2030</v>
      </c>
      <c r="AQ3" s="996" t="s">
        <v>209</v>
      </c>
      <c r="AR3" s="996"/>
      <c r="AS3" s="996">
        <v>2012</v>
      </c>
      <c r="AT3" s="996">
        <v>2015</v>
      </c>
      <c r="AU3" s="996">
        <v>2020</v>
      </c>
      <c r="AV3" s="996">
        <v>2030</v>
      </c>
      <c r="AW3" s="996" t="s">
        <v>209</v>
      </c>
      <c r="AX3" s="996"/>
      <c r="AY3" s="996">
        <v>2012</v>
      </c>
      <c r="AZ3" s="996">
        <v>2015</v>
      </c>
      <c r="BA3" s="996">
        <v>2020</v>
      </c>
      <c r="BB3" s="996">
        <v>2030</v>
      </c>
      <c r="BC3" s="996" t="s">
        <v>209</v>
      </c>
      <c r="BD3" s="996"/>
      <c r="BE3" s="996">
        <v>2012</v>
      </c>
      <c r="BF3" s="996">
        <v>2015</v>
      </c>
      <c r="BG3" s="996">
        <v>2020</v>
      </c>
      <c r="BH3" s="996">
        <v>2030</v>
      </c>
      <c r="BI3" s="996" t="s">
        <v>209</v>
      </c>
      <c r="BJ3" s="996"/>
    </row>
    <row r="4" spans="1:62" ht="12.75" customHeight="1">
      <c r="A4" s="993"/>
      <c r="B4" s="993"/>
      <c r="C4" s="996"/>
      <c r="D4" s="996"/>
      <c r="E4" s="996"/>
      <c r="F4" s="996"/>
      <c r="G4" s="996" t="s">
        <v>210</v>
      </c>
      <c r="H4" s="996"/>
      <c r="I4" s="996"/>
      <c r="J4" s="996"/>
      <c r="K4" s="996"/>
      <c r="L4" s="996"/>
      <c r="M4" s="996" t="s">
        <v>210</v>
      </c>
      <c r="N4" s="996"/>
      <c r="O4" s="996"/>
      <c r="P4" s="996"/>
      <c r="Q4" s="996"/>
      <c r="R4" s="996"/>
      <c r="S4" s="996" t="s">
        <v>210</v>
      </c>
      <c r="T4" s="996"/>
      <c r="U4" s="996"/>
      <c r="V4" s="996"/>
      <c r="W4" s="996"/>
      <c r="X4" s="996"/>
      <c r="Y4" s="996" t="s">
        <v>210</v>
      </c>
      <c r="Z4" s="996"/>
      <c r="AA4" s="996"/>
      <c r="AB4" s="996"/>
      <c r="AC4" s="996"/>
      <c r="AD4" s="996"/>
      <c r="AE4" s="996" t="s">
        <v>210</v>
      </c>
      <c r="AF4" s="996"/>
      <c r="AG4" s="996"/>
      <c r="AH4" s="996"/>
      <c r="AI4" s="996"/>
      <c r="AJ4" s="996"/>
      <c r="AK4" s="996" t="s">
        <v>210</v>
      </c>
      <c r="AL4" s="996"/>
      <c r="AM4" s="996"/>
      <c r="AN4" s="996"/>
      <c r="AO4" s="996"/>
      <c r="AP4" s="996"/>
      <c r="AQ4" s="996" t="s">
        <v>210</v>
      </c>
      <c r="AR4" s="996"/>
      <c r="AS4" s="996"/>
      <c r="AT4" s="996"/>
      <c r="AU4" s="996"/>
      <c r="AV4" s="996"/>
      <c r="AW4" s="996" t="s">
        <v>210</v>
      </c>
      <c r="AX4" s="996"/>
      <c r="AY4" s="996"/>
      <c r="AZ4" s="996"/>
      <c r="BA4" s="996"/>
      <c r="BB4" s="996"/>
      <c r="BC4" s="996" t="s">
        <v>210</v>
      </c>
      <c r="BD4" s="996"/>
      <c r="BE4" s="996"/>
      <c r="BF4" s="996"/>
      <c r="BG4" s="996"/>
      <c r="BH4" s="996"/>
      <c r="BI4" s="996" t="s">
        <v>210</v>
      </c>
      <c r="BJ4" s="996"/>
    </row>
    <row r="5" spans="1:62">
      <c r="A5" s="993"/>
      <c r="B5" s="993"/>
      <c r="C5" s="57"/>
      <c r="D5" s="57"/>
      <c r="E5" s="57"/>
      <c r="F5" s="57"/>
      <c r="G5" s="57" t="s">
        <v>211</v>
      </c>
      <c r="H5" s="57" t="s">
        <v>194</v>
      </c>
      <c r="I5" s="57"/>
      <c r="J5" s="57"/>
      <c r="K5" s="57"/>
      <c r="L5" s="57"/>
      <c r="M5" s="57" t="s">
        <v>211</v>
      </c>
      <c r="N5" s="57" t="s">
        <v>194</v>
      </c>
      <c r="O5" s="57"/>
      <c r="P5" s="57"/>
      <c r="Q5" s="57"/>
      <c r="R5" s="57"/>
      <c r="S5" s="57" t="s">
        <v>211</v>
      </c>
      <c r="T5" s="57" t="s">
        <v>194</v>
      </c>
      <c r="U5" s="57"/>
      <c r="V5" s="57"/>
      <c r="W5" s="57"/>
      <c r="X5" s="57"/>
      <c r="Y5" s="57" t="s">
        <v>211</v>
      </c>
      <c r="Z5" s="57" t="s">
        <v>194</v>
      </c>
      <c r="AA5" s="57"/>
      <c r="AB5" s="57"/>
      <c r="AC5" s="57"/>
      <c r="AD5" s="57"/>
      <c r="AE5" s="57" t="s">
        <v>211</v>
      </c>
      <c r="AF5" s="57" t="s">
        <v>194</v>
      </c>
      <c r="AG5" s="57"/>
      <c r="AH5" s="57"/>
      <c r="AI5" s="57"/>
      <c r="AJ5" s="57"/>
      <c r="AK5" s="57" t="s">
        <v>211</v>
      </c>
      <c r="AL5" s="57" t="s">
        <v>194</v>
      </c>
      <c r="AM5" s="57"/>
      <c r="AN5" s="57"/>
      <c r="AO5" s="57"/>
      <c r="AP5" s="57"/>
      <c r="AQ5" s="57" t="s">
        <v>211</v>
      </c>
      <c r="AR5" s="57" t="s">
        <v>194</v>
      </c>
      <c r="AS5" s="57"/>
      <c r="AT5" s="57"/>
      <c r="AU5" s="57"/>
      <c r="AV5" s="57"/>
      <c r="AW5" s="57" t="s">
        <v>211</v>
      </c>
      <c r="AX5" s="57" t="s">
        <v>194</v>
      </c>
      <c r="AY5" s="57"/>
      <c r="AZ5" s="57"/>
      <c r="BA5" s="57"/>
      <c r="BB5" s="57"/>
      <c r="BC5" s="57" t="s">
        <v>211</v>
      </c>
      <c r="BD5" s="57" t="s">
        <v>194</v>
      </c>
      <c r="BE5" s="57"/>
      <c r="BF5" s="57"/>
      <c r="BG5" s="57"/>
      <c r="BH5" s="57"/>
      <c r="BI5" s="57" t="s">
        <v>211</v>
      </c>
      <c r="BJ5" s="57" t="s">
        <v>194</v>
      </c>
    </row>
    <row r="6" spans="1:62">
      <c r="A6" s="58">
        <v>111</v>
      </c>
      <c r="B6" s="58" t="s">
        <v>140</v>
      </c>
      <c r="C6" s="59">
        <v>95</v>
      </c>
      <c r="D6" s="59">
        <v>108</v>
      </c>
      <c r="E6" s="59">
        <v>108</v>
      </c>
      <c r="F6" s="59">
        <v>97</v>
      </c>
      <c r="G6" s="59">
        <v>2</v>
      </c>
      <c r="H6" s="81">
        <v>1.9</v>
      </c>
      <c r="I6" s="59">
        <v>45</v>
      </c>
      <c r="J6" s="59">
        <v>82</v>
      </c>
      <c r="K6" s="59">
        <v>90</v>
      </c>
      <c r="L6" s="59">
        <v>83</v>
      </c>
      <c r="M6" s="59">
        <v>38</v>
      </c>
      <c r="N6" s="81">
        <v>84.4</v>
      </c>
      <c r="O6" s="59">
        <v>38</v>
      </c>
      <c r="P6" s="59">
        <v>63</v>
      </c>
      <c r="Q6" s="59">
        <v>104</v>
      </c>
      <c r="R6" s="59">
        <v>103</v>
      </c>
      <c r="S6" s="59">
        <v>65</v>
      </c>
      <c r="T6" s="81">
        <v>171.1</v>
      </c>
      <c r="U6" s="59">
        <v>51</v>
      </c>
      <c r="V6" s="59">
        <v>62</v>
      </c>
      <c r="W6" s="59">
        <v>92</v>
      </c>
      <c r="X6" s="59">
        <v>124</v>
      </c>
      <c r="Y6" s="59">
        <v>73</v>
      </c>
      <c r="Z6" s="81">
        <v>143.1</v>
      </c>
      <c r="AA6" s="59">
        <v>34</v>
      </c>
      <c r="AB6" s="59">
        <v>52</v>
      </c>
      <c r="AC6" s="59">
        <v>57</v>
      </c>
      <c r="AD6" s="59">
        <v>85</v>
      </c>
      <c r="AE6" s="59">
        <v>51</v>
      </c>
      <c r="AF6" s="81">
        <v>150</v>
      </c>
      <c r="AG6" s="60">
        <v>1363</v>
      </c>
      <c r="AH6" s="60">
        <v>1280</v>
      </c>
      <c r="AI6" s="60">
        <v>1221</v>
      </c>
      <c r="AJ6" s="60">
        <v>1198</v>
      </c>
      <c r="AK6" s="59">
        <v>-165</v>
      </c>
      <c r="AL6" s="81">
        <v>-12.1</v>
      </c>
      <c r="AM6" s="59">
        <v>887</v>
      </c>
      <c r="AN6" s="59">
        <v>984</v>
      </c>
      <c r="AO6" s="59">
        <v>985</v>
      </c>
      <c r="AP6" s="59">
        <v>855</v>
      </c>
      <c r="AQ6" s="59">
        <v>-32</v>
      </c>
      <c r="AR6" s="81">
        <v>-3.6</v>
      </c>
      <c r="AS6" s="59">
        <v>509</v>
      </c>
      <c r="AT6" s="59">
        <v>537</v>
      </c>
      <c r="AU6" s="59">
        <v>600</v>
      </c>
      <c r="AV6" s="59">
        <v>656</v>
      </c>
      <c r="AW6" s="59">
        <v>147</v>
      </c>
      <c r="AX6" s="81">
        <v>28.9</v>
      </c>
      <c r="AY6" s="59">
        <v>431</v>
      </c>
      <c r="AZ6" s="59">
        <v>426</v>
      </c>
      <c r="BA6" s="59">
        <v>421</v>
      </c>
      <c r="BB6" s="59">
        <v>490</v>
      </c>
      <c r="BC6" s="59">
        <v>59</v>
      </c>
      <c r="BD6" s="81">
        <v>13.7</v>
      </c>
      <c r="BE6" s="59">
        <v>510</v>
      </c>
      <c r="BF6" s="59">
        <v>490</v>
      </c>
      <c r="BG6" s="59">
        <v>465</v>
      </c>
      <c r="BH6" s="59">
        <v>470</v>
      </c>
      <c r="BI6" s="59">
        <v>-40</v>
      </c>
      <c r="BJ6" s="81">
        <v>-7.8</v>
      </c>
    </row>
    <row r="7" spans="1:62">
      <c r="A7" s="58">
        <v>112</v>
      </c>
      <c r="B7" s="58" t="s">
        <v>145</v>
      </c>
      <c r="C7" s="59">
        <v>77</v>
      </c>
      <c r="D7" s="59">
        <v>103</v>
      </c>
      <c r="E7" s="59">
        <v>99</v>
      </c>
      <c r="F7" s="59">
        <v>90</v>
      </c>
      <c r="G7" s="59">
        <v>13</v>
      </c>
      <c r="H7" s="81">
        <v>17.3</v>
      </c>
      <c r="I7" s="59">
        <v>47</v>
      </c>
      <c r="J7" s="59">
        <v>69</v>
      </c>
      <c r="K7" s="59">
        <v>83</v>
      </c>
      <c r="L7" s="59">
        <v>77</v>
      </c>
      <c r="M7" s="59">
        <v>30</v>
      </c>
      <c r="N7" s="81">
        <v>63.8</v>
      </c>
      <c r="O7" s="59">
        <v>45</v>
      </c>
      <c r="P7" s="59">
        <v>66</v>
      </c>
      <c r="Q7" s="59">
        <v>96</v>
      </c>
      <c r="R7" s="59">
        <v>96</v>
      </c>
      <c r="S7" s="59">
        <v>51</v>
      </c>
      <c r="T7" s="81">
        <v>113.3</v>
      </c>
      <c r="U7" s="59">
        <v>89</v>
      </c>
      <c r="V7" s="59">
        <v>75</v>
      </c>
      <c r="W7" s="59">
        <v>90</v>
      </c>
      <c r="X7" s="59">
        <v>116</v>
      </c>
      <c r="Y7" s="59">
        <v>27</v>
      </c>
      <c r="Z7" s="81">
        <v>30.3</v>
      </c>
      <c r="AA7" s="59">
        <v>51</v>
      </c>
      <c r="AB7" s="59">
        <v>70</v>
      </c>
      <c r="AC7" s="59">
        <v>55</v>
      </c>
      <c r="AD7" s="59">
        <v>80</v>
      </c>
      <c r="AE7" s="59">
        <v>29</v>
      </c>
      <c r="AF7" s="81">
        <v>56.9</v>
      </c>
      <c r="AG7" s="60">
        <v>1280</v>
      </c>
      <c r="AH7" s="60">
        <v>1258</v>
      </c>
      <c r="AI7" s="60">
        <v>1237</v>
      </c>
      <c r="AJ7" s="60">
        <v>1149</v>
      </c>
      <c r="AK7" s="59">
        <v>-131</v>
      </c>
      <c r="AL7" s="81">
        <v>-10.199999999999999</v>
      </c>
      <c r="AM7" s="59">
        <v>921</v>
      </c>
      <c r="AN7" s="59">
        <v>945</v>
      </c>
      <c r="AO7" s="59">
        <v>924</v>
      </c>
      <c r="AP7" s="59">
        <v>850</v>
      </c>
      <c r="AQ7" s="59">
        <v>-71</v>
      </c>
      <c r="AR7" s="81">
        <v>-7.7</v>
      </c>
      <c r="AS7" s="59">
        <v>569</v>
      </c>
      <c r="AT7" s="59">
        <v>615</v>
      </c>
      <c r="AU7" s="59">
        <v>632</v>
      </c>
      <c r="AV7" s="59">
        <v>627</v>
      </c>
      <c r="AW7" s="59">
        <v>58</v>
      </c>
      <c r="AX7" s="81">
        <v>10.199999999999999</v>
      </c>
      <c r="AY7" s="59">
        <v>337</v>
      </c>
      <c r="AZ7" s="59">
        <v>355</v>
      </c>
      <c r="BA7" s="59">
        <v>384</v>
      </c>
      <c r="BB7" s="59">
        <v>466</v>
      </c>
      <c r="BC7" s="59">
        <v>129</v>
      </c>
      <c r="BD7" s="81">
        <v>38.299999999999997</v>
      </c>
      <c r="BE7" s="59">
        <v>221</v>
      </c>
      <c r="BF7" s="59">
        <v>230</v>
      </c>
      <c r="BG7" s="59">
        <v>247</v>
      </c>
      <c r="BH7" s="59">
        <v>298</v>
      </c>
      <c r="BI7" s="59">
        <v>77</v>
      </c>
      <c r="BJ7" s="81">
        <v>34.799999999999997</v>
      </c>
    </row>
    <row r="8" spans="1:62">
      <c r="A8" s="58">
        <v>120</v>
      </c>
      <c r="B8" s="58" t="s">
        <v>146</v>
      </c>
      <c r="C8" s="59">
        <v>103</v>
      </c>
      <c r="D8" s="59">
        <v>126</v>
      </c>
      <c r="E8" s="59">
        <v>127</v>
      </c>
      <c r="F8" s="59">
        <v>119</v>
      </c>
      <c r="G8" s="59">
        <v>16</v>
      </c>
      <c r="H8" s="81">
        <v>15.6</v>
      </c>
      <c r="I8" s="59">
        <v>69</v>
      </c>
      <c r="J8" s="59">
        <v>95</v>
      </c>
      <c r="K8" s="59">
        <v>111</v>
      </c>
      <c r="L8" s="59">
        <v>106</v>
      </c>
      <c r="M8" s="59">
        <v>37</v>
      </c>
      <c r="N8" s="81">
        <v>53.6</v>
      </c>
      <c r="O8" s="59">
        <v>81</v>
      </c>
      <c r="P8" s="59">
        <v>104</v>
      </c>
      <c r="Q8" s="59">
        <v>133</v>
      </c>
      <c r="R8" s="59">
        <v>136</v>
      </c>
      <c r="S8" s="59">
        <v>55</v>
      </c>
      <c r="T8" s="81">
        <v>67.900000000000006</v>
      </c>
      <c r="U8" s="59">
        <v>112</v>
      </c>
      <c r="V8" s="59">
        <v>106</v>
      </c>
      <c r="W8" s="59">
        <v>139</v>
      </c>
      <c r="X8" s="59">
        <v>168</v>
      </c>
      <c r="Y8" s="59">
        <v>56</v>
      </c>
      <c r="Z8" s="81">
        <v>50</v>
      </c>
      <c r="AA8" s="59">
        <v>81</v>
      </c>
      <c r="AB8" s="59">
        <v>81</v>
      </c>
      <c r="AC8" s="59">
        <v>77</v>
      </c>
      <c r="AD8" s="59">
        <v>110</v>
      </c>
      <c r="AE8" s="59">
        <v>29</v>
      </c>
      <c r="AF8" s="81">
        <v>35.799999999999997</v>
      </c>
      <c r="AG8" s="60">
        <v>1091</v>
      </c>
      <c r="AH8" s="60">
        <v>1115</v>
      </c>
      <c r="AI8" s="60">
        <v>1102</v>
      </c>
      <c r="AJ8" s="60">
        <v>1068</v>
      </c>
      <c r="AK8" s="59">
        <v>-23</v>
      </c>
      <c r="AL8" s="81">
        <v>-2.1</v>
      </c>
      <c r="AM8" s="60">
        <v>1002</v>
      </c>
      <c r="AN8" s="59">
        <v>986</v>
      </c>
      <c r="AO8" s="59">
        <v>955</v>
      </c>
      <c r="AP8" s="59">
        <v>897</v>
      </c>
      <c r="AQ8" s="59">
        <v>-105</v>
      </c>
      <c r="AR8" s="81">
        <v>-10.5</v>
      </c>
      <c r="AS8" s="59">
        <v>877</v>
      </c>
      <c r="AT8" s="59">
        <v>878</v>
      </c>
      <c r="AU8" s="59">
        <v>831</v>
      </c>
      <c r="AV8" s="59">
        <v>751</v>
      </c>
      <c r="AW8" s="59">
        <v>-126</v>
      </c>
      <c r="AX8" s="81">
        <v>-14.4</v>
      </c>
      <c r="AY8" s="59">
        <v>632</v>
      </c>
      <c r="AZ8" s="59">
        <v>642</v>
      </c>
      <c r="BA8" s="59">
        <v>628</v>
      </c>
      <c r="BB8" s="59">
        <v>707</v>
      </c>
      <c r="BC8" s="59">
        <v>75</v>
      </c>
      <c r="BD8" s="81">
        <v>11.9</v>
      </c>
      <c r="BE8" s="59">
        <v>600</v>
      </c>
      <c r="BF8" s="59">
        <v>583</v>
      </c>
      <c r="BG8" s="59">
        <v>612</v>
      </c>
      <c r="BH8" s="59">
        <v>648</v>
      </c>
      <c r="BI8" s="59">
        <v>48</v>
      </c>
      <c r="BJ8" s="81">
        <v>8</v>
      </c>
    </row>
    <row r="9" spans="1:62">
      <c r="A9" s="58">
        <v>211</v>
      </c>
      <c r="B9" s="58" t="s">
        <v>147</v>
      </c>
      <c r="C9" s="59">
        <v>182</v>
      </c>
      <c r="D9" s="59">
        <v>188</v>
      </c>
      <c r="E9" s="59">
        <v>181</v>
      </c>
      <c r="F9" s="59">
        <v>160</v>
      </c>
      <c r="G9" s="59">
        <v>-22</v>
      </c>
      <c r="H9" s="81">
        <v>-12</v>
      </c>
      <c r="I9" s="59">
        <v>144</v>
      </c>
      <c r="J9" s="59">
        <v>178</v>
      </c>
      <c r="K9" s="59">
        <v>172</v>
      </c>
      <c r="L9" s="59">
        <v>154</v>
      </c>
      <c r="M9" s="59">
        <v>10</v>
      </c>
      <c r="N9" s="81">
        <v>6.9</v>
      </c>
      <c r="O9" s="59">
        <v>184</v>
      </c>
      <c r="P9" s="59">
        <v>199</v>
      </c>
      <c r="Q9" s="59">
        <v>228</v>
      </c>
      <c r="R9" s="59">
        <v>203</v>
      </c>
      <c r="S9" s="59">
        <v>19</v>
      </c>
      <c r="T9" s="81">
        <v>10.3</v>
      </c>
      <c r="U9" s="59">
        <v>249</v>
      </c>
      <c r="V9" s="59">
        <v>245</v>
      </c>
      <c r="W9" s="59">
        <v>251</v>
      </c>
      <c r="X9" s="59">
        <v>258</v>
      </c>
      <c r="Y9" s="59">
        <v>9</v>
      </c>
      <c r="Z9" s="81">
        <v>3.6</v>
      </c>
      <c r="AA9" s="59">
        <v>129</v>
      </c>
      <c r="AB9" s="59">
        <v>161</v>
      </c>
      <c r="AC9" s="59">
        <v>154</v>
      </c>
      <c r="AD9" s="59">
        <v>166</v>
      </c>
      <c r="AE9" s="59">
        <v>37</v>
      </c>
      <c r="AF9" s="81">
        <v>28.7</v>
      </c>
      <c r="AG9" s="60">
        <v>1255</v>
      </c>
      <c r="AH9" s="60">
        <v>1220</v>
      </c>
      <c r="AI9" s="60">
        <v>1204</v>
      </c>
      <c r="AJ9" s="60">
        <v>1068</v>
      </c>
      <c r="AK9" s="59">
        <v>-187</v>
      </c>
      <c r="AL9" s="81">
        <v>-14.9</v>
      </c>
      <c r="AM9" s="60">
        <v>1249</v>
      </c>
      <c r="AN9" s="60">
        <v>1301</v>
      </c>
      <c r="AO9" s="60">
        <v>1297</v>
      </c>
      <c r="AP9" s="60">
        <v>1170</v>
      </c>
      <c r="AQ9" s="59">
        <v>-79</v>
      </c>
      <c r="AR9" s="81">
        <v>-6.3</v>
      </c>
      <c r="AS9" s="60">
        <v>1069</v>
      </c>
      <c r="AT9" s="60">
        <v>1130</v>
      </c>
      <c r="AU9" s="60">
        <v>1137</v>
      </c>
      <c r="AV9" s="60">
        <v>1080</v>
      </c>
      <c r="AW9" s="59">
        <v>11</v>
      </c>
      <c r="AX9" s="81">
        <v>1</v>
      </c>
      <c r="AY9" s="59">
        <v>758</v>
      </c>
      <c r="AZ9" s="59">
        <v>787</v>
      </c>
      <c r="BA9" s="59">
        <v>829</v>
      </c>
      <c r="BB9" s="59">
        <v>959</v>
      </c>
      <c r="BC9" s="59">
        <v>201</v>
      </c>
      <c r="BD9" s="81">
        <v>26.5</v>
      </c>
      <c r="BE9" s="59">
        <v>497</v>
      </c>
      <c r="BF9" s="59">
        <v>469</v>
      </c>
      <c r="BG9" s="59">
        <v>482</v>
      </c>
      <c r="BH9" s="59">
        <v>513</v>
      </c>
      <c r="BI9" s="59">
        <v>16</v>
      </c>
      <c r="BJ9" s="81">
        <v>3.2</v>
      </c>
    </row>
    <row r="10" spans="1:62">
      <c r="A10" s="58">
        <v>212</v>
      </c>
      <c r="B10" s="58" t="s">
        <v>148</v>
      </c>
      <c r="C10" s="59">
        <v>167</v>
      </c>
      <c r="D10" s="59">
        <v>156</v>
      </c>
      <c r="E10" s="59">
        <v>155</v>
      </c>
      <c r="F10" s="59">
        <v>137</v>
      </c>
      <c r="G10" s="59">
        <v>-30</v>
      </c>
      <c r="H10" s="81">
        <v>-17.8</v>
      </c>
      <c r="I10" s="59">
        <v>121</v>
      </c>
      <c r="J10" s="59">
        <v>151</v>
      </c>
      <c r="K10" s="59">
        <v>140</v>
      </c>
      <c r="L10" s="59">
        <v>128</v>
      </c>
      <c r="M10" s="59">
        <v>7</v>
      </c>
      <c r="N10" s="81">
        <v>5.8</v>
      </c>
      <c r="O10" s="59">
        <v>149</v>
      </c>
      <c r="P10" s="59">
        <v>162</v>
      </c>
      <c r="Q10" s="59">
        <v>182</v>
      </c>
      <c r="R10" s="59">
        <v>165</v>
      </c>
      <c r="S10" s="59">
        <v>16</v>
      </c>
      <c r="T10" s="81">
        <v>10.7</v>
      </c>
      <c r="U10" s="59">
        <v>167</v>
      </c>
      <c r="V10" s="59">
        <v>168</v>
      </c>
      <c r="W10" s="59">
        <v>202</v>
      </c>
      <c r="X10" s="59">
        <v>207</v>
      </c>
      <c r="Y10" s="59">
        <v>40</v>
      </c>
      <c r="Z10" s="81">
        <v>24</v>
      </c>
      <c r="AA10" s="59">
        <v>106</v>
      </c>
      <c r="AB10" s="59">
        <v>125</v>
      </c>
      <c r="AC10" s="59">
        <v>123</v>
      </c>
      <c r="AD10" s="59">
        <v>136</v>
      </c>
      <c r="AE10" s="59">
        <v>30</v>
      </c>
      <c r="AF10" s="81">
        <v>28.3</v>
      </c>
      <c r="AG10" s="60">
        <v>1557</v>
      </c>
      <c r="AH10" s="60">
        <v>1509</v>
      </c>
      <c r="AI10" s="60">
        <v>1356</v>
      </c>
      <c r="AJ10" s="60">
        <v>1272</v>
      </c>
      <c r="AK10" s="59">
        <v>-285</v>
      </c>
      <c r="AL10" s="81">
        <v>-18.3</v>
      </c>
      <c r="AM10" s="60">
        <v>1219</v>
      </c>
      <c r="AN10" s="60">
        <v>1244</v>
      </c>
      <c r="AO10" s="60">
        <v>1294</v>
      </c>
      <c r="AP10" s="60">
        <v>1161</v>
      </c>
      <c r="AQ10" s="59">
        <v>-58</v>
      </c>
      <c r="AR10" s="81">
        <v>-4.8</v>
      </c>
      <c r="AS10" s="59">
        <v>975</v>
      </c>
      <c r="AT10" s="60">
        <v>1003</v>
      </c>
      <c r="AU10" s="60">
        <v>1023</v>
      </c>
      <c r="AV10" s="59">
        <v>972</v>
      </c>
      <c r="AW10" s="59">
        <v>-3</v>
      </c>
      <c r="AX10" s="81">
        <v>-0.3</v>
      </c>
      <c r="AY10" s="59">
        <v>762</v>
      </c>
      <c r="AZ10" s="59">
        <v>755</v>
      </c>
      <c r="BA10" s="59">
        <v>736</v>
      </c>
      <c r="BB10" s="59">
        <v>822</v>
      </c>
      <c r="BC10" s="59">
        <v>60</v>
      </c>
      <c r="BD10" s="81">
        <v>7.9</v>
      </c>
      <c r="BE10" s="59">
        <v>424</v>
      </c>
      <c r="BF10" s="59">
        <v>448</v>
      </c>
      <c r="BG10" s="59">
        <v>490</v>
      </c>
      <c r="BH10" s="59">
        <v>516</v>
      </c>
      <c r="BI10" s="59">
        <v>92</v>
      </c>
      <c r="BJ10" s="81">
        <v>21.7</v>
      </c>
    </row>
    <row r="11" spans="1:62">
      <c r="A11" s="58">
        <v>220</v>
      </c>
      <c r="B11" s="58" t="s">
        <v>149</v>
      </c>
      <c r="C11" s="59">
        <v>229</v>
      </c>
      <c r="D11" s="59">
        <v>279</v>
      </c>
      <c r="E11" s="59">
        <v>305</v>
      </c>
      <c r="F11" s="59">
        <v>277</v>
      </c>
      <c r="G11" s="59">
        <v>48</v>
      </c>
      <c r="H11" s="81">
        <v>21.1</v>
      </c>
      <c r="I11" s="59">
        <v>214</v>
      </c>
      <c r="J11" s="59">
        <v>241</v>
      </c>
      <c r="K11" s="59">
        <v>299</v>
      </c>
      <c r="L11" s="59">
        <v>270</v>
      </c>
      <c r="M11" s="59">
        <v>56</v>
      </c>
      <c r="N11" s="81">
        <v>26.2</v>
      </c>
      <c r="O11" s="59">
        <v>334</v>
      </c>
      <c r="P11" s="59">
        <v>305</v>
      </c>
      <c r="Q11" s="59">
        <v>371</v>
      </c>
      <c r="R11" s="59">
        <v>360</v>
      </c>
      <c r="S11" s="59">
        <v>26</v>
      </c>
      <c r="T11" s="81">
        <v>7.8</v>
      </c>
      <c r="U11" s="59">
        <v>360</v>
      </c>
      <c r="V11" s="59">
        <v>389</v>
      </c>
      <c r="W11" s="59">
        <v>424</v>
      </c>
      <c r="X11" s="59">
        <v>462</v>
      </c>
      <c r="Y11" s="59">
        <v>102</v>
      </c>
      <c r="Z11" s="81">
        <v>28.3</v>
      </c>
      <c r="AA11" s="59">
        <v>225</v>
      </c>
      <c r="AB11" s="59">
        <v>256</v>
      </c>
      <c r="AC11" s="59">
        <v>287</v>
      </c>
      <c r="AD11" s="59">
        <v>292</v>
      </c>
      <c r="AE11" s="59">
        <v>67</v>
      </c>
      <c r="AF11" s="81">
        <v>29.8</v>
      </c>
      <c r="AG11" s="60">
        <v>1698</v>
      </c>
      <c r="AH11" s="60">
        <v>1755</v>
      </c>
      <c r="AI11" s="60">
        <v>1786</v>
      </c>
      <c r="AJ11" s="60">
        <v>1706</v>
      </c>
      <c r="AK11" s="59">
        <v>8</v>
      </c>
      <c r="AL11" s="81">
        <v>0.5</v>
      </c>
      <c r="AM11" s="60">
        <v>1874</v>
      </c>
      <c r="AN11" s="60">
        <v>1899</v>
      </c>
      <c r="AO11" s="60">
        <v>2090</v>
      </c>
      <c r="AP11" s="60">
        <v>1938</v>
      </c>
      <c r="AQ11" s="59">
        <v>64</v>
      </c>
      <c r="AR11" s="81">
        <v>3.4</v>
      </c>
      <c r="AS11" s="60">
        <v>1750</v>
      </c>
      <c r="AT11" s="60">
        <v>1873</v>
      </c>
      <c r="AU11" s="60">
        <v>1928</v>
      </c>
      <c r="AV11" s="60">
        <v>1851</v>
      </c>
      <c r="AW11" s="59">
        <v>101</v>
      </c>
      <c r="AX11" s="81">
        <v>5.8</v>
      </c>
      <c r="AY11" s="60">
        <v>1204</v>
      </c>
      <c r="AZ11" s="60">
        <v>1192</v>
      </c>
      <c r="BA11" s="60">
        <v>1277</v>
      </c>
      <c r="BB11" s="60">
        <v>1617</v>
      </c>
      <c r="BC11" s="59">
        <v>413</v>
      </c>
      <c r="BD11" s="81">
        <v>34.299999999999997</v>
      </c>
      <c r="BE11" s="59">
        <v>707</v>
      </c>
      <c r="BF11" s="59">
        <v>734</v>
      </c>
      <c r="BG11" s="59">
        <v>790</v>
      </c>
      <c r="BH11" s="59">
        <v>797</v>
      </c>
      <c r="BI11" s="59">
        <v>90</v>
      </c>
      <c r="BJ11" s="81">
        <v>12.7</v>
      </c>
    </row>
    <row r="12" spans="1:62">
      <c r="A12" s="58">
        <v>231</v>
      </c>
      <c r="B12" s="58" t="s">
        <v>150</v>
      </c>
      <c r="C12" s="59">
        <v>190</v>
      </c>
      <c r="D12" s="59">
        <v>234</v>
      </c>
      <c r="E12" s="59">
        <v>237</v>
      </c>
      <c r="F12" s="59">
        <v>199</v>
      </c>
      <c r="G12" s="59">
        <v>9</v>
      </c>
      <c r="H12" s="81">
        <v>4.9000000000000004</v>
      </c>
      <c r="I12" s="59">
        <v>143</v>
      </c>
      <c r="J12" s="59">
        <v>183</v>
      </c>
      <c r="K12" s="59">
        <v>212</v>
      </c>
      <c r="L12" s="59">
        <v>181</v>
      </c>
      <c r="M12" s="59">
        <v>38</v>
      </c>
      <c r="N12" s="81">
        <v>26.6</v>
      </c>
      <c r="O12" s="59">
        <v>140</v>
      </c>
      <c r="P12" s="59">
        <v>190</v>
      </c>
      <c r="Q12" s="59">
        <v>269</v>
      </c>
      <c r="R12" s="59">
        <v>237</v>
      </c>
      <c r="S12" s="59">
        <v>97</v>
      </c>
      <c r="T12" s="81">
        <v>69.3</v>
      </c>
      <c r="U12" s="59">
        <v>164</v>
      </c>
      <c r="V12" s="59">
        <v>194</v>
      </c>
      <c r="W12" s="59">
        <v>253</v>
      </c>
      <c r="X12" s="59">
        <v>301</v>
      </c>
      <c r="Y12" s="59">
        <v>137</v>
      </c>
      <c r="Z12" s="81">
        <v>83.5</v>
      </c>
      <c r="AA12" s="59">
        <v>85</v>
      </c>
      <c r="AB12" s="59">
        <v>120</v>
      </c>
      <c r="AC12" s="59">
        <v>146</v>
      </c>
      <c r="AD12" s="59">
        <v>196</v>
      </c>
      <c r="AE12" s="59">
        <v>111</v>
      </c>
      <c r="AF12" s="81">
        <v>130.6</v>
      </c>
      <c r="AG12" s="60">
        <v>1736</v>
      </c>
      <c r="AH12" s="60">
        <v>1552</v>
      </c>
      <c r="AI12" s="60">
        <v>1673</v>
      </c>
      <c r="AJ12" s="60">
        <v>1546</v>
      </c>
      <c r="AK12" s="59">
        <v>-190</v>
      </c>
      <c r="AL12" s="81">
        <v>-10.9</v>
      </c>
      <c r="AM12" s="60">
        <v>1443</v>
      </c>
      <c r="AN12" s="60">
        <v>1552</v>
      </c>
      <c r="AO12" s="60">
        <v>1687</v>
      </c>
      <c r="AP12" s="60">
        <v>1449</v>
      </c>
      <c r="AQ12" s="59">
        <v>6</v>
      </c>
      <c r="AR12" s="81">
        <v>0.4</v>
      </c>
      <c r="AS12" s="60">
        <v>1122</v>
      </c>
      <c r="AT12" s="60">
        <v>1176</v>
      </c>
      <c r="AU12" s="60">
        <v>1258</v>
      </c>
      <c r="AV12" s="60">
        <v>1291</v>
      </c>
      <c r="AW12" s="59">
        <v>169</v>
      </c>
      <c r="AX12" s="81">
        <v>15.1</v>
      </c>
      <c r="AY12" s="59">
        <v>742</v>
      </c>
      <c r="AZ12" s="59">
        <v>788</v>
      </c>
      <c r="BA12" s="59">
        <v>854</v>
      </c>
      <c r="BB12" s="60">
        <v>1002</v>
      </c>
      <c r="BC12" s="59">
        <v>260</v>
      </c>
      <c r="BD12" s="81">
        <v>35</v>
      </c>
      <c r="BE12" s="59">
        <v>479</v>
      </c>
      <c r="BF12" s="59">
        <v>507</v>
      </c>
      <c r="BG12" s="59">
        <v>542</v>
      </c>
      <c r="BH12" s="59">
        <v>569</v>
      </c>
      <c r="BI12" s="59">
        <v>90</v>
      </c>
      <c r="BJ12" s="81">
        <v>18.8</v>
      </c>
    </row>
    <row r="13" spans="1:62">
      <c r="A13" s="58">
        <v>232</v>
      </c>
      <c r="B13" s="58" t="s">
        <v>151</v>
      </c>
      <c r="C13" s="59">
        <v>23</v>
      </c>
      <c r="D13" s="59">
        <v>30</v>
      </c>
      <c r="E13" s="59">
        <v>28</v>
      </c>
      <c r="F13" s="59">
        <v>24</v>
      </c>
      <c r="G13" s="59">
        <v>1</v>
      </c>
      <c r="H13" s="81">
        <v>3.1</v>
      </c>
      <c r="I13" s="59">
        <v>34</v>
      </c>
      <c r="J13" s="59">
        <v>26</v>
      </c>
      <c r="K13" s="59">
        <v>30</v>
      </c>
      <c r="L13" s="59">
        <v>26</v>
      </c>
      <c r="M13" s="59">
        <v>-8</v>
      </c>
      <c r="N13" s="81">
        <v>-23.5</v>
      </c>
      <c r="O13" s="59">
        <v>28</v>
      </c>
      <c r="P13" s="59">
        <v>39</v>
      </c>
      <c r="Q13" s="59">
        <v>41</v>
      </c>
      <c r="R13" s="59">
        <v>38</v>
      </c>
      <c r="S13" s="59">
        <v>10</v>
      </c>
      <c r="T13" s="81">
        <v>35.700000000000003</v>
      </c>
      <c r="U13" s="59">
        <v>42</v>
      </c>
      <c r="V13" s="59">
        <v>44</v>
      </c>
      <c r="W13" s="59">
        <v>50</v>
      </c>
      <c r="X13" s="59">
        <v>50</v>
      </c>
      <c r="Y13" s="59">
        <v>8</v>
      </c>
      <c r="Z13" s="81">
        <v>19</v>
      </c>
      <c r="AA13" s="59">
        <v>22</v>
      </c>
      <c r="AB13" s="59">
        <v>28</v>
      </c>
      <c r="AC13" s="59">
        <v>30</v>
      </c>
      <c r="AD13" s="59">
        <v>32</v>
      </c>
      <c r="AE13" s="59">
        <v>10</v>
      </c>
      <c r="AF13" s="81">
        <v>45.5</v>
      </c>
      <c r="AG13" s="59">
        <v>159</v>
      </c>
      <c r="AH13" s="59">
        <v>148</v>
      </c>
      <c r="AI13" s="59">
        <v>124</v>
      </c>
      <c r="AJ13" s="59">
        <v>118</v>
      </c>
      <c r="AK13" s="59">
        <v>-41</v>
      </c>
      <c r="AL13" s="81">
        <v>-25.8</v>
      </c>
      <c r="AM13" s="59">
        <v>198</v>
      </c>
      <c r="AN13" s="59">
        <v>204</v>
      </c>
      <c r="AO13" s="59">
        <v>197</v>
      </c>
      <c r="AP13" s="59">
        <v>156</v>
      </c>
      <c r="AQ13" s="59">
        <v>-42</v>
      </c>
      <c r="AR13" s="81">
        <v>-21.2</v>
      </c>
      <c r="AS13" s="59">
        <v>213</v>
      </c>
      <c r="AT13" s="59">
        <v>214</v>
      </c>
      <c r="AU13" s="59">
        <v>186</v>
      </c>
      <c r="AV13" s="59">
        <v>176</v>
      </c>
      <c r="AW13" s="59">
        <v>-37</v>
      </c>
      <c r="AX13" s="81">
        <v>-17.399999999999999</v>
      </c>
      <c r="AY13" s="59">
        <v>61</v>
      </c>
      <c r="AZ13" s="59">
        <v>76</v>
      </c>
      <c r="BA13" s="59">
        <v>121</v>
      </c>
      <c r="BB13" s="59">
        <v>163</v>
      </c>
      <c r="BC13" s="59">
        <v>102</v>
      </c>
      <c r="BD13" s="81">
        <v>167.2</v>
      </c>
      <c r="BE13" s="59">
        <v>22</v>
      </c>
      <c r="BF13" s="59">
        <v>25</v>
      </c>
      <c r="BG13" s="59">
        <v>33</v>
      </c>
      <c r="BH13" s="59">
        <v>50</v>
      </c>
      <c r="BI13" s="59">
        <v>28</v>
      </c>
      <c r="BJ13" s="81">
        <v>127.3</v>
      </c>
    </row>
    <row r="14" spans="1:62">
      <c r="A14" s="58">
        <v>240</v>
      </c>
      <c r="B14" s="58" t="s">
        <v>152</v>
      </c>
      <c r="C14" s="59">
        <v>155</v>
      </c>
      <c r="D14" s="59">
        <v>146</v>
      </c>
      <c r="E14" s="59">
        <v>156</v>
      </c>
      <c r="F14" s="59">
        <v>153</v>
      </c>
      <c r="G14" s="59">
        <v>-2</v>
      </c>
      <c r="H14" s="81">
        <v>-1.1000000000000001</v>
      </c>
      <c r="I14" s="59">
        <v>142</v>
      </c>
      <c r="J14" s="59">
        <v>144</v>
      </c>
      <c r="K14" s="59">
        <v>145</v>
      </c>
      <c r="L14" s="59">
        <v>150</v>
      </c>
      <c r="M14" s="59">
        <v>8</v>
      </c>
      <c r="N14" s="81">
        <v>5.6</v>
      </c>
      <c r="O14" s="59">
        <v>189</v>
      </c>
      <c r="P14" s="59">
        <v>180</v>
      </c>
      <c r="Q14" s="59">
        <v>188</v>
      </c>
      <c r="R14" s="59">
        <v>201</v>
      </c>
      <c r="S14" s="59">
        <v>12</v>
      </c>
      <c r="T14" s="81">
        <v>6.3</v>
      </c>
      <c r="U14" s="59">
        <v>295</v>
      </c>
      <c r="V14" s="59">
        <v>238</v>
      </c>
      <c r="W14" s="59">
        <v>225</v>
      </c>
      <c r="X14" s="59">
        <v>246</v>
      </c>
      <c r="Y14" s="59">
        <v>-49</v>
      </c>
      <c r="Z14" s="81">
        <v>-16.600000000000001</v>
      </c>
      <c r="AA14" s="59">
        <v>183</v>
      </c>
      <c r="AB14" s="59">
        <v>184</v>
      </c>
      <c r="AC14" s="59">
        <v>142</v>
      </c>
      <c r="AD14" s="59">
        <v>149</v>
      </c>
      <c r="AE14" s="59">
        <v>-34</v>
      </c>
      <c r="AF14" s="81">
        <v>-18.600000000000001</v>
      </c>
      <c r="AG14" s="59">
        <v>958</v>
      </c>
      <c r="AH14" s="59">
        <v>906</v>
      </c>
      <c r="AI14" s="59">
        <v>945</v>
      </c>
      <c r="AJ14" s="59">
        <v>814</v>
      </c>
      <c r="AK14" s="59">
        <v>-144</v>
      </c>
      <c r="AL14" s="81">
        <v>-15</v>
      </c>
      <c r="AM14" s="59">
        <v>991</v>
      </c>
      <c r="AN14" s="59">
        <v>950</v>
      </c>
      <c r="AO14" s="60">
        <v>1020</v>
      </c>
      <c r="AP14" s="60">
        <v>1049</v>
      </c>
      <c r="AQ14" s="59">
        <v>58</v>
      </c>
      <c r="AR14" s="81">
        <v>5.9</v>
      </c>
      <c r="AS14" s="60">
        <v>1333</v>
      </c>
      <c r="AT14" s="60">
        <v>1244</v>
      </c>
      <c r="AU14" s="60">
        <v>1078</v>
      </c>
      <c r="AV14" s="59">
        <v>960</v>
      </c>
      <c r="AW14" s="59">
        <v>-373</v>
      </c>
      <c r="AX14" s="81">
        <v>-28</v>
      </c>
      <c r="AY14" s="59">
        <v>678</v>
      </c>
      <c r="AZ14" s="59">
        <v>765</v>
      </c>
      <c r="BA14" s="59">
        <v>904</v>
      </c>
      <c r="BB14" s="59">
        <v>991</v>
      </c>
      <c r="BC14" s="59">
        <v>313</v>
      </c>
      <c r="BD14" s="81">
        <v>46.2</v>
      </c>
      <c r="BE14" s="59">
        <v>234</v>
      </c>
      <c r="BF14" s="59">
        <v>286</v>
      </c>
      <c r="BG14" s="59">
        <v>357</v>
      </c>
      <c r="BH14" s="59">
        <v>497</v>
      </c>
      <c r="BI14" s="59">
        <v>263</v>
      </c>
      <c r="BJ14" s="81">
        <v>112.4</v>
      </c>
    </row>
    <row r="15" spans="1:62">
      <c r="A15" s="58">
        <v>310</v>
      </c>
      <c r="B15" s="58" t="s">
        <v>153</v>
      </c>
      <c r="C15" s="59">
        <v>155</v>
      </c>
      <c r="D15" s="59">
        <v>150</v>
      </c>
      <c r="E15" s="59">
        <v>155</v>
      </c>
      <c r="F15" s="59">
        <v>138</v>
      </c>
      <c r="G15" s="59">
        <v>-17</v>
      </c>
      <c r="H15" s="81">
        <v>-10.9</v>
      </c>
      <c r="I15" s="59">
        <v>160</v>
      </c>
      <c r="J15" s="59">
        <v>156</v>
      </c>
      <c r="K15" s="59">
        <v>157</v>
      </c>
      <c r="L15" s="59">
        <v>145</v>
      </c>
      <c r="M15" s="59">
        <v>-15</v>
      </c>
      <c r="N15" s="81">
        <v>-9.4</v>
      </c>
      <c r="O15" s="59">
        <v>251</v>
      </c>
      <c r="P15" s="59">
        <v>226</v>
      </c>
      <c r="Q15" s="59">
        <v>209</v>
      </c>
      <c r="R15" s="59">
        <v>205</v>
      </c>
      <c r="S15" s="59">
        <v>-46</v>
      </c>
      <c r="T15" s="81">
        <v>-18.3</v>
      </c>
      <c r="U15" s="59">
        <v>308</v>
      </c>
      <c r="V15" s="59">
        <v>296</v>
      </c>
      <c r="W15" s="59">
        <v>280</v>
      </c>
      <c r="X15" s="59">
        <v>265</v>
      </c>
      <c r="Y15" s="59">
        <v>-43</v>
      </c>
      <c r="Z15" s="81">
        <v>-14</v>
      </c>
      <c r="AA15" s="59">
        <v>142</v>
      </c>
      <c r="AB15" s="59">
        <v>188</v>
      </c>
      <c r="AC15" s="59">
        <v>179</v>
      </c>
      <c r="AD15" s="59">
        <v>164</v>
      </c>
      <c r="AE15" s="59">
        <v>22</v>
      </c>
      <c r="AF15" s="81">
        <v>15.5</v>
      </c>
      <c r="AG15" s="60">
        <v>1018</v>
      </c>
      <c r="AH15" s="59">
        <v>928</v>
      </c>
      <c r="AI15" s="59">
        <v>894</v>
      </c>
      <c r="AJ15" s="59">
        <v>812</v>
      </c>
      <c r="AK15" s="59">
        <v>-206</v>
      </c>
      <c r="AL15" s="81">
        <v>-20.2</v>
      </c>
      <c r="AM15" s="60">
        <v>1003</v>
      </c>
      <c r="AN15" s="60">
        <v>1004</v>
      </c>
      <c r="AO15" s="60">
        <v>1070</v>
      </c>
      <c r="AP15" s="60">
        <v>1011</v>
      </c>
      <c r="AQ15" s="59">
        <v>8</v>
      </c>
      <c r="AR15" s="81">
        <v>0.8</v>
      </c>
      <c r="AS15" s="60">
        <v>1101</v>
      </c>
      <c r="AT15" s="60">
        <v>1144</v>
      </c>
      <c r="AU15" s="60">
        <v>1135</v>
      </c>
      <c r="AV15" s="60">
        <v>1004</v>
      </c>
      <c r="AW15" s="59">
        <v>-97</v>
      </c>
      <c r="AX15" s="81">
        <v>-8.8000000000000007</v>
      </c>
      <c r="AY15" s="59">
        <v>785</v>
      </c>
      <c r="AZ15" s="59">
        <v>782</v>
      </c>
      <c r="BA15" s="59">
        <v>807</v>
      </c>
      <c r="BB15" s="60">
        <v>1011</v>
      </c>
      <c r="BC15" s="59">
        <v>226</v>
      </c>
      <c r="BD15" s="81">
        <v>28.8</v>
      </c>
      <c r="BE15" s="59">
        <v>708</v>
      </c>
      <c r="BF15" s="59">
        <v>734</v>
      </c>
      <c r="BG15" s="59">
        <v>764</v>
      </c>
      <c r="BH15" s="59">
        <v>792</v>
      </c>
      <c r="BI15" s="59">
        <v>84</v>
      </c>
      <c r="BJ15" s="81">
        <v>11.9</v>
      </c>
    </row>
    <row r="16" spans="1:62">
      <c r="A16" s="58">
        <v>320</v>
      </c>
      <c r="B16" s="58" t="s">
        <v>154</v>
      </c>
      <c r="C16" s="59">
        <v>214</v>
      </c>
      <c r="D16" s="59">
        <v>198</v>
      </c>
      <c r="E16" s="59">
        <v>213</v>
      </c>
      <c r="F16" s="59">
        <v>202</v>
      </c>
      <c r="G16" s="59">
        <v>-12</v>
      </c>
      <c r="H16" s="81">
        <v>-5.5</v>
      </c>
      <c r="I16" s="59">
        <v>184</v>
      </c>
      <c r="J16" s="59">
        <v>189</v>
      </c>
      <c r="K16" s="59">
        <v>189</v>
      </c>
      <c r="L16" s="59">
        <v>187</v>
      </c>
      <c r="M16" s="59">
        <v>3</v>
      </c>
      <c r="N16" s="81">
        <v>1.6</v>
      </c>
      <c r="O16" s="59">
        <v>247</v>
      </c>
      <c r="P16" s="59">
        <v>230</v>
      </c>
      <c r="Q16" s="59">
        <v>239</v>
      </c>
      <c r="R16" s="59">
        <v>243</v>
      </c>
      <c r="S16" s="59">
        <v>-4</v>
      </c>
      <c r="T16" s="81">
        <v>-1.6</v>
      </c>
      <c r="U16" s="59">
        <v>363</v>
      </c>
      <c r="V16" s="59">
        <v>319</v>
      </c>
      <c r="W16" s="59">
        <v>291</v>
      </c>
      <c r="X16" s="59">
        <v>303</v>
      </c>
      <c r="Y16" s="59">
        <v>-60</v>
      </c>
      <c r="Z16" s="81">
        <v>-16.5</v>
      </c>
      <c r="AA16" s="59">
        <v>226</v>
      </c>
      <c r="AB16" s="59">
        <v>240</v>
      </c>
      <c r="AC16" s="59">
        <v>211</v>
      </c>
      <c r="AD16" s="59">
        <v>196</v>
      </c>
      <c r="AE16" s="59">
        <v>-30</v>
      </c>
      <c r="AF16" s="81">
        <v>-13.3</v>
      </c>
      <c r="AG16" s="60">
        <v>2042</v>
      </c>
      <c r="AH16" s="60">
        <v>2155</v>
      </c>
      <c r="AI16" s="60">
        <v>2098</v>
      </c>
      <c r="AJ16" s="60">
        <v>1886</v>
      </c>
      <c r="AK16" s="59">
        <v>-156</v>
      </c>
      <c r="AL16" s="81">
        <v>-7.6</v>
      </c>
      <c r="AM16" s="60">
        <v>1408</v>
      </c>
      <c r="AN16" s="60">
        <v>1394</v>
      </c>
      <c r="AO16" s="60">
        <v>1523</v>
      </c>
      <c r="AP16" s="60">
        <v>1586</v>
      </c>
      <c r="AQ16" s="59">
        <v>178</v>
      </c>
      <c r="AR16" s="81">
        <v>12.6</v>
      </c>
      <c r="AS16" s="60">
        <v>1361</v>
      </c>
      <c r="AT16" s="60">
        <v>1412</v>
      </c>
      <c r="AU16" s="60">
        <v>1391</v>
      </c>
      <c r="AV16" s="60">
        <v>1288</v>
      </c>
      <c r="AW16" s="59">
        <v>-73</v>
      </c>
      <c r="AX16" s="81">
        <v>-5.4</v>
      </c>
      <c r="AY16" s="60">
        <v>1000</v>
      </c>
      <c r="AZ16" s="59">
        <v>955</v>
      </c>
      <c r="BA16" s="59">
        <v>966</v>
      </c>
      <c r="BB16" s="60">
        <v>1156</v>
      </c>
      <c r="BC16" s="59">
        <v>156</v>
      </c>
      <c r="BD16" s="81">
        <v>15.6</v>
      </c>
      <c r="BE16" s="59">
        <v>692</v>
      </c>
      <c r="BF16" s="59">
        <v>701</v>
      </c>
      <c r="BG16" s="59">
        <v>718</v>
      </c>
      <c r="BH16" s="59">
        <v>684</v>
      </c>
      <c r="BI16" s="59">
        <v>-8</v>
      </c>
      <c r="BJ16" s="81">
        <v>-1.2</v>
      </c>
    </row>
    <row r="17" spans="1:62">
      <c r="A17" s="58">
        <v>330</v>
      </c>
      <c r="B17" s="58" t="s">
        <v>155</v>
      </c>
      <c r="C17" s="59">
        <v>101</v>
      </c>
      <c r="D17" s="59">
        <v>77</v>
      </c>
      <c r="E17" s="59">
        <v>82</v>
      </c>
      <c r="F17" s="59">
        <v>89</v>
      </c>
      <c r="G17" s="59">
        <v>-12</v>
      </c>
      <c r="H17" s="81">
        <v>-12.2</v>
      </c>
      <c r="I17" s="59">
        <v>85</v>
      </c>
      <c r="J17" s="59">
        <v>105</v>
      </c>
      <c r="K17" s="59">
        <v>90</v>
      </c>
      <c r="L17" s="59">
        <v>102</v>
      </c>
      <c r="M17" s="59">
        <v>17</v>
      </c>
      <c r="N17" s="81">
        <v>20</v>
      </c>
      <c r="O17" s="59">
        <v>121</v>
      </c>
      <c r="P17" s="59">
        <v>116</v>
      </c>
      <c r="Q17" s="59">
        <v>138</v>
      </c>
      <c r="R17" s="59">
        <v>158</v>
      </c>
      <c r="S17" s="59">
        <v>37</v>
      </c>
      <c r="T17" s="81">
        <v>30.6</v>
      </c>
      <c r="U17" s="59">
        <v>118</v>
      </c>
      <c r="V17" s="59">
        <v>149</v>
      </c>
      <c r="W17" s="59">
        <v>164</v>
      </c>
      <c r="X17" s="59">
        <v>208</v>
      </c>
      <c r="Y17" s="59">
        <v>90</v>
      </c>
      <c r="Z17" s="81">
        <v>76.3</v>
      </c>
      <c r="AA17" s="59">
        <v>55</v>
      </c>
      <c r="AB17" s="59">
        <v>77</v>
      </c>
      <c r="AC17" s="59">
        <v>105</v>
      </c>
      <c r="AD17" s="59">
        <v>124</v>
      </c>
      <c r="AE17" s="59">
        <v>69</v>
      </c>
      <c r="AF17" s="81">
        <v>125.5</v>
      </c>
      <c r="AG17" s="59">
        <v>339</v>
      </c>
      <c r="AH17" s="59">
        <v>325</v>
      </c>
      <c r="AI17" s="59">
        <v>366</v>
      </c>
      <c r="AJ17" s="59">
        <v>490</v>
      </c>
      <c r="AK17" s="59">
        <v>151</v>
      </c>
      <c r="AL17" s="81">
        <v>44.5</v>
      </c>
      <c r="AM17" s="59">
        <v>585</v>
      </c>
      <c r="AN17" s="59">
        <v>569</v>
      </c>
      <c r="AO17" s="59">
        <v>572</v>
      </c>
      <c r="AP17" s="59">
        <v>644</v>
      </c>
      <c r="AQ17" s="59">
        <v>59</v>
      </c>
      <c r="AR17" s="81">
        <v>10.1</v>
      </c>
      <c r="AS17" s="59">
        <v>564</v>
      </c>
      <c r="AT17" s="59">
        <v>616</v>
      </c>
      <c r="AU17" s="59">
        <v>671</v>
      </c>
      <c r="AV17" s="59">
        <v>754</v>
      </c>
      <c r="AW17" s="59">
        <v>190</v>
      </c>
      <c r="AX17" s="81">
        <v>33.700000000000003</v>
      </c>
      <c r="AY17" s="59">
        <v>422</v>
      </c>
      <c r="AZ17" s="59">
        <v>400</v>
      </c>
      <c r="BA17" s="59">
        <v>382</v>
      </c>
      <c r="BB17" s="59">
        <v>572</v>
      </c>
      <c r="BC17" s="59">
        <v>150</v>
      </c>
      <c r="BD17" s="81">
        <v>35.5</v>
      </c>
      <c r="BE17" s="59">
        <v>212</v>
      </c>
      <c r="BF17" s="59">
        <v>240</v>
      </c>
      <c r="BG17" s="59">
        <v>286</v>
      </c>
      <c r="BH17" s="59">
        <v>266</v>
      </c>
      <c r="BI17" s="59">
        <v>54</v>
      </c>
      <c r="BJ17" s="81">
        <v>25.5</v>
      </c>
    </row>
    <row r="18" spans="1:62">
      <c r="A18" s="58">
        <v>340</v>
      </c>
      <c r="B18" s="58" t="s">
        <v>156</v>
      </c>
      <c r="C18" s="59">
        <v>52</v>
      </c>
      <c r="D18" s="59">
        <v>59</v>
      </c>
      <c r="E18" s="59">
        <v>82</v>
      </c>
      <c r="F18" s="59">
        <v>74</v>
      </c>
      <c r="G18" s="59">
        <v>22</v>
      </c>
      <c r="H18" s="81">
        <v>42.8</v>
      </c>
      <c r="I18" s="59">
        <v>56</v>
      </c>
      <c r="J18" s="59">
        <v>62</v>
      </c>
      <c r="K18" s="59">
        <v>99</v>
      </c>
      <c r="L18" s="59">
        <v>86</v>
      </c>
      <c r="M18" s="59">
        <v>30</v>
      </c>
      <c r="N18" s="81">
        <v>53.6</v>
      </c>
      <c r="O18" s="59">
        <v>106</v>
      </c>
      <c r="P18" s="59">
        <v>84</v>
      </c>
      <c r="Q18" s="59">
        <v>135</v>
      </c>
      <c r="R18" s="59">
        <v>125</v>
      </c>
      <c r="S18" s="59">
        <v>19</v>
      </c>
      <c r="T18" s="81">
        <v>17.899999999999999</v>
      </c>
      <c r="U18" s="59">
        <v>157</v>
      </c>
      <c r="V18" s="59">
        <v>136</v>
      </c>
      <c r="W18" s="59">
        <v>145</v>
      </c>
      <c r="X18" s="59">
        <v>169</v>
      </c>
      <c r="Y18" s="59">
        <v>12</v>
      </c>
      <c r="Z18" s="81">
        <v>7.6</v>
      </c>
      <c r="AA18" s="59">
        <v>102</v>
      </c>
      <c r="AB18" s="59">
        <v>105</v>
      </c>
      <c r="AC18" s="59">
        <v>101</v>
      </c>
      <c r="AD18" s="59">
        <v>107</v>
      </c>
      <c r="AE18" s="59">
        <v>5</v>
      </c>
      <c r="AF18" s="81">
        <v>4.9000000000000004</v>
      </c>
      <c r="AG18" s="59">
        <v>421</v>
      </c>
      <c r="AH18" s="59">
        <v>423</v>
      </c>
      <c r="AI18" s="59">
        <v>456</v>
      </c>
      <c r="AJ18" s="59">
        <v>407</v>
      </c>
      <c r="AK18" s="59">
        <v>-14</v>
      </c>
      <c r="AL18" s="81">
        <v>-3.3</v>
      </c>
      <c r="AM18" s="59">
        <v>459</v>
      </c>
      <c r="AN18" s="59">
        <v>407</v>
      </c>
      <c r="AO18" s="59">
        <v>593</v>
      </c>
      <c r="AP18" s="59">
        <v>570</v>
      </c>
      <c r="AQ18" s="59">
        <v>111</v>
      </c>
      <c r="AR18" s="81">
        <v>24.2</v>
      </c>
      <c r="AS18" s="59">
        <v>643</v>
      </c>
      <c r="AT18" s="59">
        <v>678</v>
      </c>
      <c r="AU18" s="59">
        <v>697</v>
      </c>
      <c r="AV18" s="59">
        <v>610</v>
      </c>
      <c r="AW18" s="59">
        <v>-33</v>
      </c>
      <c r="AX18" s="81">
        <v>-5.0999999999999996</v>
      </c>
      <c r="AY18" s="59">
        <v>448</v>
      </c>
      <c r="AZ18" s="59">
        <v>402</v>
      </c>
      <c r="BA18" s="59">
        <v>443</v>
      </c>
      <c r="BB18" s="59">
        <v>595</v>
      </c>
      <c r="BC18" s="59">
        <v>147</v>
      </c>
      <c r="BD18" s="81">
        <v>32.799999999999997</v>
      </c>
      <c r="BE18" s="59">
        <v>254</v>
      </c>
      <c r="BF18" s="59">
        <v>297</v>
      </c>
      <c r="BG18" s="59">
        <v>306</v>
      </c>
      <c r="BH18" s="59">
        <v>279</v>
      </c>
      <c r="BI18" s="59">
        <v>25</v>
      </c>
      <c r="BJ18" s="81">
        <v>9.8000000000000007</v>
      </c>
    </row>
    <row r="19" spans="1:62">
      <c r="A19" s="58">
        <v>410</v>
      </c>
      <c r="B19" s="58" t="s">
        <v>157</v>
      </c>
      <c r="C19" s="59">
        <v>186</v>
      </c>
      <c r="D19" s="59">
        <v>203</v>
      </c>
      <c r="E19" s="59">
        <v>196</v>
      </c>
      <c r="F19" s="59">
        <v>172</v>
      </c>
      <c r="G19" s="59">
        <v>-14</v>
      </c>
      <c r="H19" s="81">
        <v>-7.4</v>
      </c>
      <c r="I19" s="59">
        <v>153</v>
      </c>
      <c r="J19" s="59">
        <v>164</v>
      </c>
      <c r="K19" s="59">
        <v>171</v>
      </c>
      <c r="L19" s="59">
        <v>153</v>
      </c>
      <c r="M19" s="59">
        <v>0</v>
      </c>
      <c r="N19" s="81">
        <v>0</v>
      </c>
      <c r="O19" s="59">
        <v>144</v>
      </c>
      <c r="P19" s="59">
        <v>186</v>
      </c>
      <c r="Q19" s="59">
        <v>212</v>
      </c>
      <c r="R19" s="59">
        <v>194</v>
      </c>
      <c r="S19" s="59">
        <v>50</v>
      </c>
      <c r="T19" s="81">
        <v>34.700000000000003</v>
      </c>
      <c r="U19" s="59">
        <v>170</v>
      </c>
      <c r="V19" s="59">
        <v>175</v>
      </c>
      <c r="W19" s="59">
        <v>224</v>
      </c>
      <c r="X19" s="59">
        <v>239</v>
      </c>
      <c r="Y19" s="59">
        <v>69</v>
      </c>
      <c r="Z19" s="81">
        <v>40.6</v>
      </c>
      <c r="AA19" s="59">
        <v>112</v>
      </c>
      <c r="AB19" s="59">
        <v>132</v>
      </c>
      <c r="AC19" s="59">
        <v>132</v>
      </c>
      <c r="AD19" s="59">
        <v>159</v>
      </c>
      <c r="AE19" s="59">
        <v>47</v>
      </c>
      <c r="AF19" s="81">
        <v>42</v>
      </c>
      <c r="AG19" s="60">
        <v>1805</v>
      </c>
      <c r="AH19" s="60">
        <v>1782</v>
      </c>
      <c r="AI19" s="60">
        <v>1784</v>
      </c>
      <c r="AJ19" s="60">
        <v>1676</v>
      </c>
      <c r="AK19" s="59">
        <v>-129</v>
      </c>
      <c r="AL19" s="81">
        <v>-7.1</v>
      </c>
      <c r="AM19" s="60">
        <v>1554</v>
      </c>
      <c r="AN19" s="60">
        <v>1572</v>
      </c>
      <c r="AO19" s="60">
        <v>1555</v>
      </c>
      <c r="AP19" s="60">
        <v>1389</v>
      </c>
      <c r="AQ19" s="59">
        <v>-165</v>
      </c>
      <c r="AR19" s="81">
        <v>-10.6</v>
      </c>
      <c r="AS19" s="60">
        <v>1216</v>
      </c>
      <c r="AT19" s="60">
        <v>1225</v>
      </c>
      <c r="AU19" s="60">
        <v>1226</v>
      </c>
      <c r="AV19" s="60">
        <v>1130</v>
      </c>
      <c r="AW19" s="59">
        <v>-86</v>
      </c>
      <c r="AX19" s="81">
        <v>-7.1</v>
      </c>
      <c r="AY19" s="59">
        <v>819</v>
      </c>
      <c r="AZ19" s="59">
        <v>871</v>
      </c>
      <c r="BA19" s="59">
        <v>885</v>
      </c>
      <c r="BB19" s="60">
        <v>1024</v>
      </c>
      <c r="BC19" s="59">
        <v>205</v>
      </c>
      <c r="BD19" s="81">
        <v>25</v>
      </c>
      <c r="BE19" s="59">
        <v>604</v>
      </c>
      <c r="BF19" s="59">
        <v>693</v>
      </c>
      <c r="BG19" s="59">
        <v>792</v>
      </c>
      <c r="BH19" s="59">
        <v>896</v>
      </c>
      <c r="BI19" s="59">
        <v>292</v>
      </c>
      <c r="BJ19" s="81">
        <v>48.3</v>
      </c>
    </row>
    <row r="20" spans="1:62">
      <c r="A20" s="58">
        <v>421</v>
      </c>
      <c r="B20" s="58" t="s">
        <v>158</v>
      </c>
      <c r="C20" s="59">
        <v>202</v>
      </c>
      <c r="D20" s="59">
        <v>212</v>
      </c>
      <c r="E20" s="59">
        <v>213</v>
      </c>
      <c r="F20" s="59">
        <v>196</v>
      </c>
      <c r="G20" s="59">
        <v>-6</v>
      </c>
      <c r="H20" s="81">
        <v>-2.9</v>
      </c>
      <c r="I20" s="59">
        <v>212</v>
      </c>
      <c r="J20" s="59">
        <v>192</v>
      </c>
      <c r="K20" s="59">
        <v>203</v>
      </c>
      <c r="L20" s="59">
        <v>191</v>
      </c>
      <c r="M20" s="59">
        <v>-21</v>
      </c>
      <c r="N20" s="81">
        <v>-9.9</v>
      </c>
      <c r="O20" s="59">
        <v>213</v>
      </c>
      <c r="P20" s="59">
        <v>251</v>
      </c>
      <c r="Q20" s="59">
        <v>256</v>
      </c>
      <c r="R20" s="59">
        <v>252</v>
      </c>
      <c r="S20" s="59">
        <v>39</v>
      </c>
      <c r="T20" s="81">
        <v>18.3</v>
      </c>
      <c r="U20" s="59">
        <v>246</v>
      </c>
      <c r="V20" s="59">
        <v>259</v>
      </c>
      <c r="W20" s="59">
        <v>312</v>
      </c>
      <c r="X20" s="59">
        <v>321</v>
      </c>
      <c r="Y20" s="59">
        <v>75</v>
      </c>
      <c r="Z20" s="81">
        <v>30.5</v>
      </c>
      <c r="AA20" s="59">
        <v>159</v>
      </c>
      <c r="AB20" s="59">
        <v>167</v>
      </c>
      <c r="AC20" s="59">
        <v>178</v>
      </c>
      <c r="AD20" s="59">
        <v>203</v>
      </c>
      <c r="AE20" s="59">
        <v>44</v>
      </c>
      <c r="AF20" s="81">
        <v>27.7</v>
      </c>
      <c r="AG20" s="60">
        <v>1453</v>
      </c>
      <c r="AH20" s="60">
        <v>1391</v>
      </c>
      <c r="AI20" s="60">
        <v>1351</v>
      </c>
      <c r="AJ20" s="60">
        <v>1329</v>
      </c>
      <c r="AK20" s="59">
        <v>-124</v>
      </c>
      <c r="AL20" s="81">
        <v>-8.5</v>
      </c>
      <c r="AM20" s="60">
        <v>1550</v>
      </c>
      <c r="AN20" s="60">
        <v>1493</v>
      </c>
      <c r="AO20" s="60">
        <v>1518</v>
      </c>
      <c r="AP20" s="60">
        <v>1449</v>
      </c>
      <c r="AQ20" s="59">
        <v>-101</v>
      </c>
      <c r="AR20" s="81">
        <v>-6.5</v>
      </c>
      <c r="AS20" s="60">
        <v>1427</v>
      </c>
      <c r="AT20" s="60">
        <v>1508</v>
      </c>
      <c r="AU20" s="60">
        <v>1490</v>
      </c>
      <c r="AV20" s="60">
        <v>1350</v>
      </c>
      <c r="AW20" s="59">
        <v>-77</v>
      </c>
      <c r="AX20" s="81">
        <v>-5.4</v>
      </c>
      <c r="AY20" s="59">
        <v>938</v>
      </c>
      <c r="AZ20" s="59">
        <v>958</v>
      </c>
      <c r="BA20" s="60">
        <v>1053</v>
      </c>
      <c r="BB20" s="60">
        <v>1258</v>
      </c>
      <c r="BC20" s="59">
        <v>320</v>
      </c>
      <c r="BD20" s="81">
        <v>34.1</v>
      </c>
      <c r="BE20" s="59">
        <v>452</v>
      </c>
      <c r="BF20" s="59">
        <v>487</v>
      </c>
      <c r="BG20" s="59">
        <v>544</v>
      </c>
      <c r="BH20" s="59">
        <v>632</v>
      </c>
      <c r="BI20" s="59">
        <v>180</v>
      </c>
      <c r="BJ20" s="81">
        <v>39.799999999999997</v>
      </c>
    </row>
    <row r="21" spans="1:62">
      <c r="A21" s="58">
        <v>422</v>
      </c>
      <c r="B21" s="58" t="s">
        <v>159</v>
      </c>
      <c r="C21" s="59">
        <v>127</v>
      </c>
      <c r="D21" s="59">
        <v>127</v>
      </c>
      <c r="E21" s="59">
        <v>128</v>
      </c>
      <c r="F21" s="59">
        <v>119</v>
      </c>
      <c r="G21" s="59">
        <v>-8</v>
      </c>
      <c r="H21" s="81">
        <v>-6.3</v>
      </c>
      <c r="I21" s="59">
        <v>125</v>
      </c>
      <c r="J21" s="59">
        <v>119</v>
      </c>
      <c r="K21" s="59">
        <v>120</v>
      </c>
      <c r="L21" s="59">
        <v>115</v>
      </c>
      <c r="M21" s="59">
        <v>-10</v>
      </c>
      <c r="N21" s="81">
        <v>-8</v>
      </c>
      <c r="O21" s="59">
        <v>130</v>
      </c>
      <c r="P21" s="59">
        <v>161</v>
      </c>
      <c r="Q21" s="59">
        <v>155</v>
      </c>
      <c r="R21" s="59">
        <v>150</v>
      </c>
      <c r="S21" s="59">
        <v>20</v>
      </c>
      <c r="T21" s="81">
        <v>15.4</v>
      </c>
      <c r="U21" s="59">
        <v>164</v>
      </c>
      <c r="V21" s="59">
        <v>156</v>
      </c>
      <c r="W21" s="59">
        <v>191</v>
      </c>
      <c r="X21" s="59">
        <v>190</v>
      </c>
      <c r="Y21" s="59">
        <v>26</v>
      </c>
      <c r="Z21" s="81">
        <v>15.9</v>
      </c>
      <c r="AA21" s="59">
        <v>97</v>
      </c>
      <c r="AB21" s="59">
        <v>112</v>
      </c>
      <c r="AC21" s="59">
        <v>104</v>
      </c>
      <c r="AD21" s="59">
        <v>122</v>
      </c>
      <c r="AE21" s="59">
        <v>25</v>
      </c>
      <c r="AF21" s="81">
        <v>25.8</v>
      </c>
      <c r="AG21" s="59">
        <v>985</v>
      </c>
      <c r="AH21" s="59">
        <v>971</v>
      </c>
      <c r="AI21" s="59">
        <v>968</v>
      </c>
      <c r="AJ21" s="59">
        <v>929</v>
      </c>
      <c r="AK21" s="59">
        <v>-56</v>
      </c>
      <c r="AL21" s="81">
        <v>-5.7</v>
      </c>
      <c r="AM21" s="60">
        <v>1042</v>
      </c>
      <c r="AN21" s="60">
        <v>1036</v>
      </c>
      <c r="AO21" s="60">
        <v>1031</v>
      </c>
      <c r="AP21" s="59">
        <v>959</v>
      </c>
      <c r="AQ21" s="59">
        <v>-83</v>
      </c>
      <c r="AR21" s="81">
        <v>-8</v>
      </c>
      <c r="AS21" s="59">
        <v>906</v>
      </c>
      <c r="AT21" s="59">
        <v>933</v>
      </c>
      <c r="AU21" s="59">
        <v>940</v>
      </c>
      <c r="AV21" s="59">
        <v>857</v>
      </c>
      <c r="AW21" s="59">
        <v>-49</v>
      </c>
      <c r="AX21" s="81">
        <v>-5.4</v>
      </c>
      <c r="AY21" s="59">
        <v>610</v>
      </c>
      <c r="AZ21" s="59">
        <v>659</v>
      </c>
      <c r="BA21" s="59">
        <v>691</v>
      </c>
      <c r="BB21" s="59">
        <v>814</v>
      </c>
      <c r="BC21" s="59">
        <v>204</v>
      </c>
      <c r="BD21" s="81">
        <v>33.4</v>
      </c>
      <c r="BE21" s="59">
        <v>392</v>
      </c>
      <c r="BF21" s="59">
        <v>402</v>
      </c>
      <c r="BG21" s="59">
        <v>461</v>
      </c>
      <c r="BH21" s="59">
        <v>562</v>
      </c>
      <c r="BI21" s="59">
        <v>170</v>
      </c>
      <c r="BJ21" s="81">
        <v>43.4</v>
      </c>
    </row>
    <row r="22" spans="1:62">
      <c r="A22" s="58">
        <v>423</v>
      </c>
      <c r="B22" s="58" t="s">
        <v>160</v>
      </c>
      <c r="C22" s="59">
        <v>179</v>
      </c>
      <c r="D22" s="59">
        <v>186</v>
      </c>
      <c r="E22" s="59">
        <v>170</v>
      </c>
      <c r="F22" s="59">
        <v>145</v>
      </c>
      <c r="G22" s="59">
        <v>-34</v>
      </c>
      <c r="H22" s="81">
        <v>-19</v>
      </c>
      <c r="I22" s="59">
        <v>129</v>
      </c>
      <c r="J22" s="59">
        <v>162</v>
      </c>
      <c r="K22" s="59">
        <v>156</v>
      </c>
      <c r="L22" s="59">
        <v>134</v>
      </c>
      <c r="M22" s="59">
        <v>5</v>
      </c>
      <c r="N22" s="81">
        <v>3.9</v>
      </c>
      <c r="O22" s="59">
        <v>123</v>
      </c>
      <c r="P22" s="59">
        <v>166</v>
      </c>
      <c r="Q22" s="59">
        <v>194</v>
      </c>
      <c r="R22" s="59">
        <v>173</v>
      </c>
      <c r="S22" s="59">
        <v>50</v>
      </c>
      <c r="T22" s="81">
        <v>40.700000000000003</v>
      </c>
      <c r="U22" s="59">
        <v>149</v>
      </c>
      <c r="V22" s="59">
        <v>162</v>
      </c>
      <c r="W22" s="59">
        <v>210</v>
      </c>
      <c r="X22" s="59">
        <v>220</v>
      </c>
      <c r="Y22" s="59">
        <v>71</v>
      </c>
      <c r="Z22" s="81">
        <v>47.7</v>
      </c>
      <c r="AA22" s="59">
        <v>79</v>
      </c>
      <c r="AB22" s="59">
        <v>111</v>
      </c>
      <c r="AC22" s="59">
        <v>118</v>
      </c>
      <c r="AD22" s="59">
        <v>146</v>
      </c>
      <c r="AE22" s="59">
        <v>67</v>
      </c>
      <c r="AF22" s="81">
        <v>84.8</v>
      </c>
      <c r="AG22" s="60">
        <v>1539</v>
      </c>
      <c r="AH22" s="60">
        <v>1405</v>
      </c>
      <c r="AI22" s="60">
        <v>1276</v>
      </c>
      <c r="AJ22" s="60">
        <v>1239</v>
      </c>
      <c r="AK22" s="59">
        <v>-300</v>
      </c>
      <c r="AL22" s="81">
        <v>-19.5</v>
      </c>
      <c r="AM22" s="60">
        <v>1276</v>
      </c>
      <c r="AN22" s="60">
        <v>1344</v>
      </c>
      <c r="AO22" s="60">
        <v>1303</v>
      </c>
      <c r="AP22" s="60">
        <v>1113</v>
      </c>
      <c r="AQ22" s="59">
        <v>-163</v>
      </c>
      <c r="AR22" s="81">
        <v>-12.8</v>
      </c>
      <c r="AS22" s="59">
        <v>836</v>
      </c>
      <c r="AT22" s="59">
        <v>928</v>
      </c>
      <c r="AU22" s="60">
        <v>1005</v>
      </c>
      <c r="AV22" s="59">
        <v>999</v>
      </c>
      <c r="AW22" s="59">
        <v>163</v>
      </c>
      <c r="AX22" s="81">
        <v>19.5</v>
      </c>
      <c r="AY22" s="59">
        <v>522</v>
      </c>
      <c r="AZ22" s="59">
        <v>595</v>
      </c>
      <c r="BA22" s="59">
        <v>651</v>
      </c>
      <c r="BB22" s="59">
        <v>833</v>
      </c>
      <c r="BC22" s="59">
        <v>311</v>
      </c>
      <c r="BD22" s="81">
        <v>59.6</v>
      </c>
      <c r="BE22" s="59">
        <v>290</v>
      </c>
      <c r="BF22" s="59">
        <v>345</v>
      </c>
      <c r="BG22" s="59">
        <v>428</v>
      </c>
      <c r="BH22" s="59">
        <v>536</v>
      </c>
      <c r="BI22" s="59">
        <v>246</v>
      </c>
      <c r="BJ22" s="81">
        <v>84.8</v>
      </c>
    </row>
    <row r="23" spans="1:62">
      <c r="A23" s="58">
        <v>424</v>
      </c>
      <c r="B23" s="58" t="s">
        <v>161</v>
      </c>
      <c r="C23" s="59">
        <v>234</v>
      </c>
      <c r="D23" s="59">
        <v>224</v>
      </c>
      <c r="E23" s="59">
        <v>247</v>
      </c>
      <c r="F23" s="59">
        <v>235</v>
      </c>
      <c r="G23" s="59">
        <v>1</v>
      </c>
      <c r="H23" s="81">
        <v>0.5</v>
      </c>
      <c r="I23" s="59">
        <v>192</v>
      </c>
      <c r="J23" s="59">
        <v>211</v>
      </c>
      <c r="K23" s="59">
        <v>229</v>
      </c>
      <c r="L23" s="59">
        <v>217</v>
      </c>
      <c r="M23" s="59">
        <v>25</v>
      </c>
      <c r="N23" s="81">
        <v>13</v>
      </c>
      <c r="O23" s="59">
        <v>237</v>
      </c>
      <c r="P23" s="59">
        <v>247</v>
      </c>
      <c r="Q23" s="59">
        <v>292</v>
      </c>
      <c r="R23" s="59">
        <v>280</v>
      </c>
      <c r="S23" s="59">
        <v>43</v>
      </c>
      <c r="T23" s="81">
        <v>18.100000000000001</v>
      </c>
      <c r="U23" s="59">
        <v>294</v>
      </c>
      <c r="V23" s="59">
        <v>290</v>
      </c>
      <c r="W23" s="59">
        <v>341</v>
      </c>
      <c r="X23" s="59">
        <v>349</v>
      </c>
      <c r="Y23" s="59">
        <v>55</v>
      </c>
      <c r="Z23" s="81">
        <v>18.7</v>
      </c>
      <c r="AA23" s="59">
        <v>183</v>
      </c>
      <c r="AB23" s="59">
        <v>203</v>
      </c>
      <c r="AC23" s="59">
        <v>208</v>
      </c>
      <c r="AD23" s="59">
        <v>226</v>
      </c>
      <c r="AE23" s="59">
        <v>43</v>
      </c>
      <c r="AF23" s="81">
        <v>23.5</v>
      </c>
      <c r="AG23" s="60">
        <v>1800</v>
      </c>
      <c r="AH23" s="60">
        <v>1913</v>
      </c>
      <c r="AI23" s="60">
        <v>1983</v>
      </c>
      <c r="AJ23" s="60">
        <v>1881</v>
      </c>
      <c r="AK23" s="59">
        <v>81</v>
      </c>
      <c r="AL23" s="81">
        <v>4.5</v>
      </c>
      <c r="AM23" s="60">
        <v>1595</v>
      </c>
      <c r="AN23" s="60">
        <v>1600</v>
      </c>
      <c r="AO23" s="60">
        <v>1805</v>
      </c>
      <c r="AP23" s="60">
        <v>1765</v>
      </c>
      <c r="AQ23" s="59">
        <v>170</v>
      </c>
      <c r="AR23" s="81">
        <v>10.7</v>
      </c>
      <c r="AS23" s="60">
        <v>1413</v>
      </c>
      <c r="AT23" s="60">
        <v>1413</v>
      </c>
      <c r="AU23" s="60">
        <v>1487</v>
      </c>
      <c r="AV23" s="60">
        <v>1510</v>
      </c>
      <c r="AW23" s="59">
        <v>97</v>
      </c>
      <c r="AX23" s="81">
        <v>6.9</v>
      </c>
      <c r="AY23" s="60">
        <v>1019</v>
      </c>
      <c r="AZ23" s="60">
        <v>1054</v>
      </c>
      <c r="BA23" s="60">
        <v>1084</v>
      </c>
      <c r="BB23" s="60">
        <v>1244</v>
      </c>
      <c r="BC23" s="59">
        <v>225</v>
      </c>
      <c r="BD23" s="81">
        <v>22.1</v>
      </c>
      <c r="BE23" s="59">
        <v>485</v>
      </c>
      <c r="BF23" s="59">
        <v>531</v>
      </c>
      <c r="BG23" s="59">
        <v>650</v>
      </c>
      <c r="BH23" s="59">
        <v>729</v>
      </c>
      <c r="BI23" s="59">
        <v>244</v>
      </c>
      <c r="BJ23" s="81">
        <v>50.3</v>
      </c>
    </row>
    <row r="24" spans="1:62">
      <c r="A24" s="58">
        <v>430</v>
      </c>
      <c r="B24" s="58" t="s">
        <v>162</v>
      </c>
      <c r="C24" s="59">
        <v>43</v>
      </c>
      <c r="D24" s="59">
        <v>44</v>
      </c>
      <c r="E24" s="59">
        <v>48</v>
      </c>
      <c r="F24" s="59">
        <v>52</v>
      </c>
      <c r="G24" s="59">
        <v>9</v>
      </c>
      <c r="H24" s="81">
        <v>20.6</v>
      </c>
      <c r="I24" s="59">
        <v>38</v>
      </c>
      <c r="J24" s="59">
        <v>48</v>
      </c>
      <c r="K24" s="59">
        <v>43</v>
      </c>
      <c r="L24" s="59">
        <v>49</v>
      </c>
      <c r="M24" s="59">
        <v>11</v>
      </c>
      <c r="N24" s="81">
        <v>28.9</v>
      </c>
      <c r="O24" s="59">
        <v>59</v>
      </c>
      <c r="P24" s="59">
        <v>55</v>
      </c>
      <c r="Q24" s="59">
        <v>59</v>
      </c>
      <c r="R24" s="59">
        <v>62</v>
      </c>
      <c r="S24" s="59">
        <v>3</v>
      </c>
      <c r="T24" s="81">
        <v>5.0999999999999996</v>
      </c>
      <c r="U24" s="59">
        <v>67</v>
      </c>
      <c r="V24" s="59">
        <v>81</v>
      </c>
      <c r="W24" s="59">
        <v>72</v>
      </c>
      <c r="X24" s="59">
        <v>75</v>
      </c>
      <c r="Y24" s="59">
        <v>8</v>
      </c>
      <c r="Z24" s="81">
        <v>11.9</v>
      </c>
      <c r="AA24" s="59">
        <v>63</v>
      </c>
      <c r="AB24" s="59">
        <v>47</v>
      </c>
      <c r="AC24" s="59">
        <v>55</v>
      </c>
      <c r="AD24" s="59">
        <v>49</v>
      </c>
      <c r="AE24" s="59">
        <v>-14</v>
      </c>
      <c r="AF24" s="81">
        <v>-22.2</v>
      </c>
      <c r="AG24" s="59">
        <v>229</v>
      </c>
      <c r="AH24" s="59">
        <v>389</v>
      </c>
      <c r="AI24" s="59">
        <v>455</v>
      </c>
      <c r="AJ24" s="59">
        <v>423</v>
      </c>
      <c r="AK24" s="59">
        <v>194</v>
      </c>
      <c r="AL24" s="81">
        <v>84.7</v>
      </c>
      <c r="AM24" s="59">
        <v>291</v>
      </c>
      <c r="AN24" s="59">
        <v>325</v>
      </c>
      <c r="AO24" s="59">
        <v>368</v>
      </c>
      <c r="AP24" s="59">
        <v>426</v>
      </c>
      <c r="AQ24" s="59">
        <v>135</v>
      </c>
      <c r="AR24" s="81">
        <v>46.4</v>
      </c>
      <c r="AS24" s="59">
        <v>382</v>
      </c>
      <c r="AT24" s="59">
        <v>389</v>
      </c>
      <c r="AU24" s="59">
        <v>365</v>
      </c>
      <c r="AV24" s="59">
        <v>331</v>
      </c>
      <c r="AW24" s="59">
        <v>-51</v>
      </c>
      <c r="AX24" s="81">
        <v>-13.4</v>
      </c>
      <c r="AY24" s="59">
        <v>343</v>
      </c>
      <c r="AZ24" s="59">
        <v>329</v>
      </c>
      <c r="BA24" s="59">
        <v>315</v>
      </c>
      <c r="BB24" s="59">
        <v>334</v>
      </c>
      <c r="BC24" s="59">
        <v>-9</v>
      </c>
      <c r="BD24" s="81">
        <v>-2.6</v>
      </c>
      <c r="BE24" s="59">
        <v>240</v>
      </c>
      <c r="BF24" s="59">
        <v>219</v>
      </c>
      <c r="BG24" s="59">
        <v>222</v>
      </c>
      <c r="BH24" s="59">
        <v>206</v>
      </c>
      <c r="BI24" s="59">
        <v>-34</v>
      </c>
      <c r="BJ24" s="81">
        <v>-14.2</v>
      </c>
    </row>
    <row r="25" spans="1:62">
      <c r="A25" s="58">
        <v>511</v>
      </c>
      <c r="B25" s="58" t="s">
        <v>195</v>
      </c>
      <c r="C25" s="59">
        <v>114</v>
      </c>
      <c r="D25" s="59">
        <v>98</v>
      </c>
      <c r="E25" s="59">
        <v>87</v>
      </c>
      <c r="F25" s="59">
        <v>83</v>
      </c>
      <c r="G25" s="59">
        <v>-31</v>
      </c>
      <c r="H25" s="81">
        <v>-27.6</v>
      </c>
      <c r="I25" s="59">
        <v>91</v>
      </c>
      <c r="J25" s="59">
        <v>93</v>
      </c>
      <c r="K25" s="59">
        <v>80</v>
      </c>
      <c r="L25" s="59">
        <v>76</v>
      </c>
      <c r="M25" s="59">
        <v>-15</v>
      </c>
      <c r="N25" s="81">
        <v>-16.5</v>
      </c>
      <c r="O25" s="59">
        <v>102</v>
      </c>
      <c r="P25" s="59">
        <v>109</v>
      </c>
      <c r="Q25" s="59">
        <v>106</v>
      </c>
      <c r="R25" s="59">
        <v>96</v>
      </c>
      <c r="S25" s="59">
        <v>-6</v>
      </c>
      <c r="T25" s="81">
        <v>-5.9</v>
      </c>
      <c r="U25" s="59">
        <v>108</v>
      </c>
      <c r="V25" s="59">
        <v>108</v>
      </c>
      <c r="W25" s="59">
        <v>124</v>
      </c>
      <c r="X25" s="59">
        <v>119</v>
      </c>
      <c r="Y25" s="59">
        <v>11</v>
      </c>
      <c r="Z25" s="81">
        <v>10.199999999999999</v>
      </c>
      <c r="AA25" s="59">
        <v>65</v>
      </c>
      <c r="AB25" s="59">
        <v>69</v>
      </c>
      <c r="AC25" s="59">
        <v>69</v>
      </c>
      <c r="AD25" s="59">
        <v>75</v>
      </c>
      <c r="AE25" s="59">
        <v>10</v>
      </c>
      <c r="AF25" s="81">
        <v>15.4</v>
      </c>
      <c r="AG25" s="59">
        <v>567</v>
      </c>
      <c r="AH25" s="59">
        <v>482</v>
      </c>
      <c r="AI25" s="59">
        <v>421</v>
      </c>
      <c r="AJ25" s="59">
        <v>443</v>
      </c>
      <c r="AK25" s="59">
        <v>-124</v>
      </c>
      <c r="AL25" s="81">
        <v>-21.9</v>
      </c>
      <c r="AM25" s="59">
        <v>605</v>
      </c>
      <c r="AN25" s="59">
        <v>589</v>
      </c>
      <c r="AO25" s="59">
        <v>568</v>
      </c>
      <c r="AP25" s="59">
        <v>537</v>
      </c>
      <c r="AQ25" s="59">
        <v>-68</v>
      </c>
      <c r="AR25" s="81">
        <v>-11.2</v>
      </c>
      <c r="AS25" s="59">
        <v>456</v>
      </c>
      <c r="AT25" s="59">
        <v>465</v>
      </c>
      <c r="AU25" s="59">
        <v>455</v>
      </c>
      <c r="AV25" s="59">
        <v>465</v>
      </c>
      <c r="AW25" s="59">
        <v>9</v>
      </c>
      <c r="AX25" s="81">
        <v>2</v>
      </c>
      <c r="AY25" s="59">
        <v>319</v>
      </c>
      <c r="AZ25" s="59">
        <v>323</v>
      </c>
      <c r="BA25" s="59">
        <v>323</v>
      </c>
      <c r="BB25" s="59">
        <v>392</v>
      </c>
      <c r="BC25" s="59">
        <v>73</v>
      </c>
      <c r="BD25" s="81">
        <v>22.9</v>
      </c>
      <c r="BE25" s="59">
        <v>194</v>
      </c>
      <c r="BF25" s="59">
        <v>191</v>
      </c>
      <c r="BG25" s="59">
        <v>200</v>
      </c>
      <c r="BH25" s="59">
        <v>198</v>
      </c>
      <c r="BI25" s="59">
        <v>4</v>
      </c>
      <c r="BJ25" s="81">
        <v>2.1</v>
      </c>
    </row>
    <row r="26" spans="1:62">
      <c r="A26" s="58">
        <v>512</v>
      </c>
      <c r="B26" s="58" t="s">
        <v>164</v>
      </c>
      <c r="C26" s="59">
        <v>146</v>
      </c>
      <c r="D26" s="59">
        <v>223</v>
      </c>
      <c r="E26" s="59">
        <v>210</v>
      </c>
      <c r="F26" s="59">
        <v>179</v>
      </c>
      <c r="G26" s="59">
        <v>33</v>
      </c>
      <c r="H26" s="81">
        <v>22.9</v>
      </c>
      <c r="I26" s="59">
        <v>114</v>
      </c>
      <c r="J26" s="59">
        <v>134</v>
      </c>
      <c r="K26" s="59">
        <v>177</v>
      </c>
      <c r="L26" s="59">
        <v>155</v>
      </c>
      <c r="M26" s="59">
        <v>41</v>
      </c>
      <c r="N26" s="81">
        <v>36</v>
      </c>
      <c r="O26" s="59">
        <v>85</v>
      </c>
      <c r="P26" s="59">
        <v>146</v>
      </c>
      <c r="Q26" s="59">
        <v>197</v>
      </c>
      <c r="R26" s="59">
        <v>194</v>
      </c>
      <c r="S26" s="59">
        <v>109</v>
      </c>
      <c r="T26" s="81">
        <v>128.19999999999999</v>
      </c>
      <c r="U26" s="59">
        <v>109</v>
      </c>
      <c r="V26" s="59">
        <v>119</v>
      </c>
      <c r="W26" s="59">
        <v>188</v>
      </c>
      <c r="X26" s="59">
        <v>239</v>
      </c>
      <c r="Y26" s="59">
        <v>130</v>
      </c>
      <c r="Z26" s="81">
        <v>119.3</v>
      </c>
      <c r="AA26" s="59">
        <v>77</v>
      </c>
      <c r="AB26" s="59">
        <v>95</v>
      </c>
      <c r="AC26" s="59">
        <v>100</v>
      </c>
      <c r="AD26" s="59">
        <v>162</v>
      </c>
      <c r="AE26" s="59">
        <v>85</v>
      </c>
      <c r="AF26" s="81">
        <v>110.4</v>
      </c>
      <c r="AG26" s="60">
        <v>2336</v>
      </c>
      <c r="AH26" s="60">
        <v>2138</v>
      </c>
      <c r="AI26" s="60">
        <v>1976</v>
      </c>
      <c r="AJ26" s="60">
        <v>1927</v>
      </c>
      <c r="AK26" s="59">
        <v>-409</v>
      </c>
      <c r="AL26" s="81">
        <v>-17.5</v>
      </c>
      <c r="AM26" s="60">
        <v>1736</v>
      </c>
      <c r="AN26" s="60">
        <v>1796</v>
      </c>
      <c r="AO26" s="60">
        <v>1745</v>
      </c>
      <c r="AP26" s="60">
        <v>1497</v>
      </c>
      <c r="AQ26" s="59">
        <v>-239</v>
      </c>
      <c r="AR26" s="81">
        <v>-13.8</v>
      </c>
      <c r="AS26" s="60">
        <v>1108</v>
      </c>
      <c r="AT26" s="60">
        <v>1182</v>
      </c>
      <c r="AU26" s="60">
        <v>1211</v>
      </c>
      <c r="AV26" s="60">
        <v>1220</v>
      </c>
      <c r="AW26" s="59">
        <v>112</v>
      </c>
      <c r="AX26" s="81">
        <v>10.1</v>
      </c>
      <c r="AY26" s="59">
        <v>635</v>
      </c>
      <c r="AZ26" s="59">
        <v>657</v>
      </c>
      <c r="BA26" s="59">
        <v>755</v>
      </c>
      <c r="BB26" s="59">
        <v>950</v>
      </c>
      <c r="BC26" s="59">
        <v>315</v>
      </c>
      <c r="BD26" s="81">
        <v>49.6</v>
      </c>
      <c r="BE26" s="59">
        <v>351</v>
      </c>
      <c r="BF26" s="59">
        <v>397</v>
      </c>
      <c r="BG26" s="59">
        <v>443</v>
      </c>
      <c r="BH26" s="59">
        <v>495</v>
      </c>
      <c r="BI26" s="59">
        <v>144</v>
      </c>
      <c r="BJ26" s="81">
        <v>41</v>
      </c>
    </row>
    <row r="27" spans="1:62">
      <c r="A27" s="58">
        <v>513</v>
      </c>
      <c r="B27" s="58" t="s">
        <v>165</v>
      </c>
      <c r="C27" s="59">
        <v>270</v>
      </c>
      <c r="D27" s="59">
        <v>306</v>
      </c>
      <c r="E27" s="59">
        <v>304</v>
      </c>
      <c r="F27" s="59">
        <v>276</v>
      </c>
      <c r="G27" s="59">
        <v>6</v>
      </c>
      <c r="H27" s="81">
        <v>2.1</v>
      </c>
      <c r="I27" s="59">
        <v>175</v>
      </c>
      <c r="J27" s="59">
        <v>227</v>
      </c>
      <c r="K27" s="59">
        <v>247</v>
      </c>
      <c r="L27" s="59">
        <v>233</v>
      </c>
      <c r="M27" s="59">
        <v>58</v>
      </c>
      <c r="N27" s="81">
        <v>33.1</v>
      </c>
      <c r="O27" s="59">
        <v>209</v>
      </c>
      <c r="P27" s="59">
        <v>226</v>
      </c>
      <c r="Q27" s="59">
        <v>283</v>
      </c>
      <c r="R27" s="59">
        <v>282</v>
      </c>
      <c r="S27" s="59">
        <v>73</v>
      </c>
      <c r="T27" s="81">
        <v>34.9</v>
      </c>
      <c r="U27" s="59">
        <v>258</v>
      </c>
      <c r="V27" s="59">
        <v>265</v>
      </c>
      <c r="W27" s="59">
        <v>290</v>
      </c>
      <c r="X27" s="59">
        <v>334</v>
      </c>
      <c r="Y27" s="59">
        <v>76</v>
      </c>
      <c r="Z27" s="81">
        <v>29.5</v>
      </c>
      <c r="AA27" s="59">
        <v>159</v>
      </c>
      <c r="AB27" s="59">
        <v>183</v>
      </c>
      <c r="AC27" s="59">
        <v>189</v>
      </c>
      <c r="AD27" s="59">
        <v>220</v>
      </c>
      <c r="AE27" s="59">
        <v>61</v>
      </c>
      <c r="AF27" s="81">
        <v>38.4</v>
      </c>
      <c r="AG27" s="60">
        <v>2972</v>
      </c>
      <c r="AH27" s="60">
        <v>2918</v>
      </c>
      <c r="AI27" s="60">
        <v>2773</v>
      </c>
      <c r="AJ27" s="60">
        <v>2605</v>
      </c>
      <c r="AK27" s="59">
        <v>-367</v>
      </c>
      <c r="AL27" s="81">
        <v>-12.3</v>
      </c>
      <c r="AM27" s="60">
        <v>2169</v>
      </c>
      <c r="AN27" s="60">
        <v>2202</v>
      </c>
      <c r="AO27" s="60">
        <v>2171</v>
      </c>
      <c r="AP27" s="60">
        <v>2026</v>
      </c>
      <c r="AQ27" s="59">
        <v>-143</v>
      </c>
      <c r="AR27" s="81">
        <v>-6.6</v>
      </c>
      <c r="AS27" s="60">
        <v>1648</v>
      </c>
      <c r="AT27" s="60">
        <v>1713</v>
      </c>
      <c r="AU27" s="60">
        <v>1661</v>
      </c>
      <c r="AV27" s="60">
        <v>1598</v>
      </c>
      <c r="AW27" s="59">
        <v>-50</v>
      </c>
      <c r="AX27" s="81">
        <v>-3</v>
      </c>
      <c r="AY27" s="59">
        <v>775</v>
      </c>
      <c r="AZ27" s="59">
        <v>881</v>
      </c>
      <c r="BA27" s="60">
        <v>1082</v>
      </c>
      <c r="BB27" s="60">
        <v>1352</v>
      </c>
      <c r="BC27" s="59">
        <v>577</v>
      </c>
      <c r="BD27" s="81">
        <v>74.5</v>
      </c>
      <c r="BE27" s="59">
        <v>483</v>
      </c>
      <c r="BF27" s="59">
        <v>498</v>
      </c>
      <c r="BG27" s="59">
        <v>523</v>
      </c>
      <c r="BH27" s="59">
        <v>637</v>
      </c>
      <c r="BI27" s="59">
        <v>154</v>
      </c>
      <c r="BJ27" s="81">
        <v>31.9</v>
      </c>
    </row>
    <row r="28" spans="1:62">
      <c r="A28" s="58">
        <v>521</v>
      </c>
      <c r="B28" s="58" t="s">
        <v>166</v>
      </c>
      <c r="C28" s="59">
        <v>98</v>
      </c>
      <c r="D28" s="59">
        <v>91</v>
      </c>
      <c r="E28" s="59">
        <v>109</v>
      </c>
      <c r="F28" s="59">
        <v>107</v>
      </c>
      <c r="G28" s="59">
        <v>9</v>
      </c>
      <c r="H28" s="81">
        <v>8.9</v>
      </c>
      <c r="I28" s="59">
        <v>110</v>
      </c>
      <c r="J28" s="59">
        <v>93</v>
      </c>
      <c r="K28" s="59">
        <v>98</v>
      </c>
      <c r="L28" s="59">
        <v>102</v>
      </c>
      <c r="M28" s="59">
        <v>-8</v>
      </c>
      <c r="N28" s="81">
        <v>-7.3</v>
      </c>
      <c r="O28" s="59">
        <v>138</v>
      </c>
      <c r="P28" s="59">
        <v>133</v>
      </c>
      <c r="Q28" s="59">
        <v>123</v>
      </c>
      <c r="R28" s="59">
        <v>134</v>
      </c>
      <c r="S28" s="59">
        <v>-4</v>
      </c>
      <c r="T28" s="81">
        <v>-2.9</v>
      </c>
      <c r="U28" s="59">
        <v>185</v>
      </c>
      <c r="V28" s="59">
        <v>176</v>
      </c>
      <c r="W28" s="59">
        <v>160</v>
      </c>
      <c r="X28" s="59">
        <v>164</v>
      </c>
      <c r="Y28" s="59">
        <v>-21</v>
      </c>
      <c r="Z28" s="81">
        <v>-11.4</v>
      </c>
      <c r="AA28" s="59">
        <v>109</v>
      </c>
      <c r="AB28" s="59">
        <v>109</v>
      </c>
      <c r="AC28" s="59">
        <v>106</v>
      </c>
      <c r="AD28" s="59">
        <v>99</v>
      </c>
      <c r="AE28" s="59">
        <v>-10</v>
      </c>
      <c r="AF28" s="81">
        <v>-9.1999999999999993</v>
      </c>
      <c r="AG28" s="59">
        <v>645</v>
      </c>
      <c r="AH28" s="59">
        <v>708</v>
      </c>
      <c r="AI28" s="59">
        <v>737</v>
      </c>
      <c r="AJ28" s="59">
        <v>660</v>
      </c>
      <c r="AK28" s="59">
        <v>15</v>
      </c>
      <c r="AL28" s="81">
        <v>2.2999999999999998</v>
      </c>
      <c r="AM28" s="59">
        <v>712</v>
      </c>
      <c r="AN28" s="59">
        <v>666</v>
      </c>
      <c r="AO28" s="59">
        <v>724</v>
      </c>
      <c r="AP28" s="59">
        <v>757</v>
      </c>
      <c r="AQ28" s="59">
        <v>45</v>
      </c>
      <c r="AR28" s="81">
        <v>6.3</v>
      </c>
      <c r="AS28" s="59">
        <v>878</v>
      </c>
      <c r="AT28" s="59">
        <v>866</v>
      </c>
      <c r="AU28" s="59">
        <v>789</v>
      </c>
      <c r="AV28" s="59">
        <v>658</v>
      </c>
      <c r="AW28" s="59">
        <v>-220</v>
      </c>
      <c r="AX28" s="81">
        <v>-25.1</v>
      </c>
      <c r="AY28" s="59">
        <v>656</v>
      </c>
      <c r="AZ28" s="59">
        <v>627</v>
      </c>
      <c r="BA28" s="59">
        <v>635</v>
      </c>
      <c r="BB28" s="59">
        <v>696</v>
      </c>
      <c r="BC28" s="59">
        <v>40</v>
      </c>
      <c r="BD28" s="81">
        <v>6.1</v>
      </c>
      <c r="BE28" s="59">
        <v>445</v>
      </c>
      <c r="BF28" s="59">
        <v>459</v>
      </c>
      <c r="BG28" s="59">
        <v>451</v>
      </c>
      <c r="BH28" s="59">
        <v>401</v>
      </c>
      <c r="BI28" s="59">
        <v>-44</v>
      </c>
      <c r="BJ28" s="81">
        <v>-9.9</v>
      </c>
    </row>
    <row r="29" spans="1:62">
      <c r="A29" s="58">
        <v>522</v>
      </c>
      <c r="B29" s="58" t="s">
        <v>167</v>
      </c>
      <c r="C29" s="59">
        <v>95</v>
      </c>
      <c r="D29" s="59">
        <v>178</v>
      </c>
      <c r="E29" s="59">
        <v>162</v>
      </c>
      <c r="F29" s="59">
        <v>146</v>
      </c>
      <c r="G29" s="59">
        <v>51</v>
      </c>
      <c r="H29" s="81">
        <v>53.2</v>
      </c>
      <c r="I29" s="59">
        <v>101</v>
      </c>
      <c r="J29" s="59">
        <v>162</v>
      </c>
      <c r="K29" s="59">
        <v>149</v>
      </c>
      <c r="L29" s="59">
        <v>136</v>
      </c>
      <c r="M29" s="59">
        <v>35</v>
      </c>
      <c r="N29" s="81">
        <v>34.700000000000003</v>
      </c>
      <c r="O29" s="59">
        <v>115</v>
      </c>
      <c r="P29" s="59">
        <v>195</v>
      </c>
      <c r="Q29" s="59">
        <v>206</v>
      </c>
      <c r="R29" s="59">
        <v>177</v>
      </c>
      <c r="S29" s="59">
        <v>62</v>
      </c>
      <c r="T29" s="81">
        <v>53.9</v>
      </c>
      <c r="U29" s="59">
        <v>154</v>
      </c>
      <c r="V29" s="59">
        <v>205</v>
      </c>
      <c r="W29" s="59">
        <v>235</v>
      </c>
      <c r="X29" s="59">
        <v>221</v>
      </c>
      <c r="Y29" s="59">
        <v>67</v>
      </c>
      <c r="Z29" s="81">
        <v>43.5</v>
      </c>
      <c r="AA29" s="59">
        <v>86</v>
      </c>
      <c r="AB29" s="59">
        <v>138</v>
      </c>
      <c r="AC29" s="59">
        <v>138</v>
      </c>
      <c r="AD29" s="59">
        <v>146</v>
      </c>
      <c r="AE29" s="59">
        <v>60</v>
      </c>
      <c r="AF29" s="81">
        <v>69.8</v>
      </c>
      <c r="AG29" s="59">
        <v>948</v>
      </c>
      <c r="AH29" s="60">
        <v>1213</v>
      </c>
      <c r="AI29" s="60">
        <v>1132</v>
      </c>
      <c r="AJ29" s="60">
        <v>1043</v>
      </c>
      <c r="AK29" s="59">
        <v>95</v>
      </c>
      <c r="AL29" s="81">
        <v>10</v>
      </c>
      <c r="AM29" s="59">
        <v>800</v>
      </c>
      <c r="AN29" s="60">
        <v>1128</v>
      </c>
      <c r="AO29" s="60">
        <v>1150</v>
      </c>
      <c r="AP29" s="60">
        <v>1101</v>
      </c>
      <c r="AQ29" s="59">
        <v>301</v>
      </c>
      <c r="AR29" s="81">
        <v>37.6</v>
      </c>
      <c r="AS29" s="59">
        <v>688</v>
      </c>
      <c r="AT29" s="59">
        <v>887</v>
      </c>
      <c r="AU29" s="59">
        <v>983</v>
      </c>
      <c r="AV29" s="59">
        <v>956</v>
      </c>
      <c r="AW29" s="59">
        <v>268</v>
      </c>
      <c r="AX29" s="81">
        <v>39</v>
      </c>
      <c r="AY29" s="59">
        <v>436</v>
      </c>
      <c r="AZ29" s="59">
        <v>499</v>
      </c>
      <c r="BA29" s="59">
        <v>569</v>
      </c>
      <c r="BB29" s="59">
        <v>741</v>
      </c>
      <c r="BC29" s="59">
        <v>305</v>
      </c>
      <c r="BD29" s="81">
        <v>70</v>
      </c>
      <c r="BE29" s="59">
        <v>229</v>
      </c>
      <c r="BF29" s="59">
        <v>270</v>
      </c>
      <c r="BG29" s="59">
        <v>296</v>
      </c>
      <c r="BH29" s="59">
        <v>360</v>
      </c>
      <c r="BI29" s="59">
        <v>131</v>
      </c>
      <c r="BJ29" s="81">
        <v>57.2</v>
      </c>
    </row>
    <row r="30" spans="1:62">
      <c r="A30" s="58">
        <v>531</v>
      </c>
      <c r="B30" s="58" t="s">
        <v>196</v>
      </c>
      <c r="C30" s="59">
        <v>243</v>
      </c>
      <c r="D30" s="59">
        <v>271</v>
      </c>
      <c r="E30" s="59">
        <v>294</v>
      </c>
      <c r="F30" s="59">
        <v>289</v>
      </c>
      <c r="G30" s="59">
        <v>46</v>
      </c>
      <c r="H30" s="81">
        <v>19</v>
      </c>
      <c r="I30" s="59">
        <v>220</v>
      </c>
      <c r="J30" s="59">
        <v>232</v>
      </c>
      <c r="K30" s="59">
        <v>258</v>
      </c>
      <c r="L30" s="59">
        <v>261</v>
      </c>
      <c r="M30" s="59">
        <v>41</v>
      </c>
      <c r="N30" s="81">
        <v>18.600000000000001</v>
      </c>
      <c r="O30" s="59">
        <v>221</v>
      </c>
      <c r="P30" s="59">
        <v>263</v>
      </c>
      <c r="Q30" s="59">
        <v>300</v>
      </c>
      <c r="R30" s="59">
        <v>316</v>
      </c>
      <c r="S30" s="59">
        <v>95</v>
      </c>
      <c r="T30" s="81">
        <v>43</v>
      </c>
      <c r="U30" s="59">
        <v>276</v>
      </c>
      <c r="V30" s="59">
        <v>265</v>
      </c>
      <c r="W30" s="59">
        <v>318</v>
      </c>
      <c r="X30" s="59">
        <v>363</v>
      </c>
      <c r="Y30" s="59">
        <v>87</v>
      </c>
      <c r="Z30" s="81">
        <v>31.5</v>
      </c>
      <c r="AA30" s="59">
        <v>167</v>
      </c>
      <c r="AB30" s="59">
        <v>204</v>
      </c>
      <c r="AC30" s="59">
        <v>191</v>
      </c>
      <c r="AD30" s="59">
        <v>231</v>
      </c>
      <c r="AE30" s="59">
        <v>64</v>
      </c>
      <c r="AF30" s="81">
        <v>38.299999999999997</v>
      </c>
      <c r="AG30" s="60">
        <v>2661</v>
      </c>
      <c r="AH30" s="60">
        <v>2950</v>
      </c>
      <c r="AI30" s="60">
        <v>3027</v>
      </c>
      <c r="AJ30" s="60">
        <v>2949</v>
      </c>
      <c r="AK30" s="59">
        <v>288</v>
      </c>
      <c r="AL30" s="81">
        <v>10.8</v>
      </c>
      <c r="AM30" s="60">
        <v>1452</v>
      </c>
      <c r="AN30" s="60">
        <v>1578</v>
      </c>
      <c r="AO30" s="60">
        <v>1745</v>
      </c>
      <c r="AP30" s="60">
        <v>1746</v>
      </c>
      <c r="AQ30" s="59">
        <v>294</v>
      </c>
      <c r="AR30" s="81">
        <v>20.2</v>
      </c>
      <c r="AS30" s="60">
        <v>1354</v>
      </c>
      <c r="AT30" s="60">
        <v>1359</v>
      </c>
      <c r="AU30" s="60">
        <v>1329</v>
      </c>
      <c r="AV30" s="60">
        <v>1414</v>
      </c>
      <c r="AW30" s="59">
        <v>60</v>
      </c>
      <c r="AX30" s="81">
        <v>4.4000000000000004</v>
      </c>
      <c r="AY30" s="60">
        <v>1281</v>
      </c>
      <c r="AZ30" s="60">
        <v>1198</v>
      </c>
      <c r="BA30" s="60">
        <v>1140</v>
      </c>
      <c r="BB30" s="60">
        <v>1190</v>
      </c>
      <c r="BC30" s="59">
        <v>-91</v>
      </c>
      <c r="BD30" s="81">
        <v>-7.1</v>
      </c>
      <c r="BE30" s="59">
        <v>792</v>
      </c>
      <c r="BF30" s="59">
        <v>807</v>
      </c>
      <c r="BG30" s="59">
        <v>782</v>
      </c>
      <c r="BH30" s="59">
        <v>718</v>
      </c>
      <c r="BI30" s="59">
        <v>-74</v>
      </c>
      <c r="BJ30" s="81">
        <v>-9.3000000000000007</v>
      </c>
    </row>
    <row r="31" spans="1:62">
      <c r="A31" s="58">
        <v>532</v>
      </c>
      <c r="B31" s="58" t="s">
        <v>169</v>
      </c>
      <c r="C31" s="59">
        <v>108</v>
      </c>
      <c r="D31" s="59">
        <v>151</v>
      </c>
      <c r="E31" s="59">
        <v>151</v>
      </c>
      <c r="F31" s="59">
        <v>136</v>
      </c>
      <c r="G31" s="59">
        <v>28</v>
      </c>
      <c r="H31" s="81">
        <v>26</v>
      </c>
      <c r="I31" s="59">
        <v>91</v>
      </c>
      <c r="J31" s="59">
        <v>119</v>
      </c>
      <c r="K31" s="59">
        <v>151</v>
      </c>
      <c r="L31" s="59">
        <v>140</v>
      </c>
      <c r="M31" s="59">
        <v>49</v>
      </c>
      <c r="N31" s="81">
        <v>53.8</v>
      </c>
      <c r="O31" s="59">
        <v>121</v>
      </c>
      <c r="P31" s="59">
        <v>142</v>
      </c>
      <c r="Q31" s="59">
        <v>185</v>
      </c>
      <c r="R31" s="59">
        <v>196</v>
      </c>
      <c r="S31" s="59">
        <v>75</v>
      </c>
      <c r="T31" s="81">
        <v>62</v>
      </c>
      <c r="U31" s="59">
        <v>157</v>
      </c>
      <c r="V31" s="59">
        <v>160</v>
      </c>
      <c r="W31" s="59">
        <v>203</v>
      </c>
      <c r="X31" s="59">
        <v>257</v>
      </c>
      <c r="Y31" s="59">
        <v>100</v>
      </c>
      <c r="Z31" s="81">
        <v>63.7</v>
      </c>
      <c r="AA31" s="59">
        <v>93</v>
      </c>
      <c r="AB31" s="59">
        <v>114</v>
      </c>
      <c r="AC31" s="59">
        <v>117</v>
      </c>
      <c r="AD31" s="59">
        <v>162</v>
      </c>
      <c r="AE31" s="59">
        <v>69</v>
      </c>
      <c r="AF31" s="81">
        <v>74.2</v>
      </c>
      <c r="AG31" s="60">
        <v>1117</v>
      </c>
      <c r="AH31" s="59">
        <v>998</v>
      </c>
      <c r="AI31" s="59">
        <v>922</v>
      </c>
      <c r="AJ31" s="59">
        <v>922</v>
      </c>
      <c r="AK31" s="59">
        <v>-195</v>
      </c>
      <c r="AL31" s="81">
        <v>-17.5</v>
      </c>
      <c r="AM31" s="60">
        <v>1161</v>
      </c>
      <c r="AN31" s="60">
        <v>1166</v>
      </c>
      <c r="AO31" s="60">
        <v>1200</v>
      </c>
      <c r="AP31" s="60">
        <v>1086</v>
      </c>
      <c r="AQ31" s="59">
        <v>-75</v>
      </c>
      <c r="AR31" s="81">
        <v>-6.5</v>
      </c>
      <c r="AS31" s="60">
        <v>1095</v>
      </c>
      <c r="AT31" s="60">
        <v>1095</v>
      </c>
      <c r="AU31" s="60">
        <v>1055</v>
      </c>
      <c r="AV31" s="60">
        <v>1059</v>
      </c>
      <c r="AW31" s="59">
        <v>-36</v>
      </c>
      <c r="AX31" s="81">
        <v>-3.3</v>
      </c>
      <c r="AY31" s="59">
        <v>861</v>
      </c>
      <c r="AZ31" s="59">
        <v>866</v>
      </c>
      <c r="BA31" s="59">
        <v>869</v>
      </c>
      <c r="BB31" s="59">
        <v>931</v>
      </c>
      <c r="BC31" s="59">
        <v>70</v>
      </c>
      <c r="BD31" s="81">
        <v>8.1</v>
      </c>
      <c r="BE31" s="59">
        <v>447</v>
      </c>
      <c r="BF31" s="59">
        <v>464</v>
      </c>
      <c r="BG31" s="59">
        <v>519</v>
      </c>
      <c r="BH31" s="59">
        <v>542</v>
      </c>
      <c r="BI31" s="59">
        <v>95</v>
      </c>
      <c r="BJ31" s="81">
        <v>21.3</v>
      </c>
    </row>
    <row r="32" spans="1:62">
      <c r="A32" s="58">
        <v>540</v>
      </c>
      <c r="B32" s="58" t="s">
        <v>170</v>
      </c>
      <c r="C32" s="59">
        <v>215</v>
      </c>
      <c r="D32" s="59">
        <v>190</v>
      </c>
      <c r="E32" s="59">
        <v>212</v>
      </c>
      <c r="F32" s="59">
        <v>205</v>
      </c>
      <c r="G32" s="59">
        <v>-10</v>
      </c>
      <c r="H32" s="81">
        <v>-4.5999999999999996</v>
      </c>
      <c r="I32" s="59">
        <v>198</v>
      </c>
      <c r="J32" s="59">
        <v>209</v>
      </c>
      <c r="K32" s="59">
        <v>209</v>
      </c>
      <c r="L32" s="59">
        <v>210</v>
      </c>
      <c r="M32" s="59">
        <v>12</v>
      </c>
      <c r="N32" s="81">
        <v>6.1</v>
      </c>
      <c r="O32" s="59">
        <v>275</v>
      </c>
      <c r="P32" s="59">
        <v>266</v>
      </c>
      <c r="Q32" s="59">
        <v>275</v>
      </c>
      <c r="R32" s="59">
        <v>289</v>
      </c>
      <c r="S32" s="59">
        <v>14</v>
      </c>
      <c r="T32" s="81">
        <v>5.0999999999999996</v>
      </c>
      <c r="U32" s="59">
        <v>373</v>
      </c>
      <c r="V32" s="59">
        <v>342</v>
      </c>
      <c r="W32" s="59">
        <v>350</v>
      </c>
      <c r="X32" s="59">
        <v>365</v>
      </c>
      <c r="Y32" s="59">
        <v>-8</v>
      </c>
      <c r="Z32" s="81">
        <v>-2.1</v>
      </c>
      <c r="AA32" s="59">
        <v>192</v>
      </c>
      <c r="AB32" s="59">
        <v>240</v>
      </c>
      <c r="AC32" s="59">
        <v>218</v>
      </c>
      <c r="AD32" s="59">
        <v>221</v>
      </c>
      <c r="AE32" s="59">
        <v>29</v>
      </c>
      <c r="AF32" s="81">
        <v>15.1</v>
      </c>
      <c r="AG32" s="60">
        <v>1080</v>
      </c>
      <c r="AH32" s="60">
        <v>1078</v>
      </c>
      <c r="AI32" s="60">
        <v>1173</v>
      </c>
      <c r="AJ32" s="60">
        <v>1123</v>
      </c>
      <c r="AK32" s="59">
        <v>43</v>
      </c>
      <c r="AL32" s="81">
        <v>4</v>
      </c>
      <c r="AM32" s="60">
        <v>1098</v>
      </c>
      <c r="AN32" s="60">
        <v>1191</v>
      </c>
      <c r="AO32" s="60">
        <v>1384</v>
      </c>
      <c r="AP32" s="60">
        <v>1421</v>
      </c>
      <c r="AQ32" s="59">
        <v>323</v>
      </c>
      <c r="AR32" s="81">
        <v>29.4</v>
      </c>
      <c r="AS32" s="60">
        <v>1340</v>
      </c>
      <c r="AT32" s="60">
        <v>1315</v>
      </c>
      <c r="AU32" s="60">
        <v>1277</v>
      </c>
      <c r="AV32" s="60">
        <v>1354</v>
      </c>
      <c r="AW32" s="59">
        <v>14</v>
      </c>
      <c r="AX32" s="81">
        <v>1</v>
      </c>
      <c r="AY32" s="60">
        <v>1351</v>
      </c>
      <c r="AZ32" s="60">
        <v>1217</v>
      </c>
      <c r="BA32" s="60">
        <v>1129</v>
      </c>
      <c r="BB32" s="60">
        <v>1190</v>
      </c>
      <c r="BC32" s="59">
        <v>-161</v>
      </c>
      <c r="BD32" s="81">
        <v>-11.9</v>
      </c>
      <c r="BE32" s="59">
        <v>931</v>
      </c>
      <c r="BF32" s="60">
        <v>1027</v>
      </c>
      <c r="BG32" s="60">
        <v>1043</v>
      </c>
      <c r="BH32" s="59">
        <v>880</v>
      </c>
      <c r="BI32" s="59">
        <v>-51</v>
      </c>
      <c r="BJ32" s="81">
        <v>-5.5</v>
      </c>
    </row>
    <row r="33" spans="1:62">
      <c r="A33" s="58">
        <v>550</v>
      </c>
      <c r="B33" s="58" t="s">
        <v>171</v>
      </c>
      <c r="C33" s="59">
        <v>76</v>
      </c>
      <c r="D33" s="59">
        <v>86</v>
      </c>
      <c r="E33" s="59">
        <v>87</v>
      </c>
      <c r="F33" s="59">
        <v>76</v>
      </c>
      <c r="G33" s="59">
        <v>0</v>
      </c>
      <c r="H33" s="81">
        <v>-0.4</v>
      </c>
      <c r="I33" s="59">
        <v>68</v>
      </c>
      <c r="J33" s="59">
        <v>102</v>
      </c>
      <c r="K33" s="59">
        <v>98</v>
      </c>
      <c r="L33" s="59">
        <v>84</v>
      </c>
      <c r="M33" s="59">
        <v>16</v>
      </c>
      <c r="N33" s="81">
        <v>23.5</v>
      </c>
      <c r="O33" s="59">
        <v>89</v>
      </c>
      <c r="P33" s="59">
        <v>119</v>
      </c>
      <c r="Q33" s="59">
        <v>152</v>
      </c>
      <c r="R33" s="59">
        <v>123</v>
      </c>
      <c r="S33" s="59">
        <v>34</v>
      </c>
      <c r="T33" s="81">
        <v>38.200000000000003</v>
      </c>
      <c r="U33" s="59">
        <v>115</v>
      </c>
      <c r="V33" s="59">
        <v>132</v>
      </c>
      <c r="W33" s="59">
        <v>160</v>
      </c>
      <c r="X33" s="59">
        <v>168</v>
      </c>
      <c r="Y33" s="59">
        <v>53</v>
      </c>
      <c r="Z33" s="81">
        <v>46.1</v>
      </c>
      <c r="AA33" s="59">
        <v>52</v>
      </c>
      <c r="AB33" s="59">
        <v>86</v>
      </c>
      <c r="AC33" s="59">
        <v>92</v>
      </c>
      <c r="AD33" s="59">
        <v>107</v>
      </c>
      <c r="AE33" s="59">
        <v>55</v>
      </c>
      <c r="AF33" s="81">
        <v>105.8</v>
      </c>
      <c r="AG33" s="59">
        <v>410</v>
      </c>
      <c r="AH33" s="59">
        <v>392</v>
      </c>
      <c r="AI33" s="59">
        <v>408</v>
      </c>
      <c r="AJ33" s="59">
        <v>419</v>
      </c>
      <c r="AK33" s="59">
        <v>9</v>
      </c>
      <c r="AL33" s="81">
        <v>2.2000000000000002</v>
      </c>
      <c r="AM33" s="59">
        <v>487</v>
      </c>
      <c r="AN33" s="59">
        <v>585</v>
      </c>
      <c r="AO33" s="59">
        <v>632</v>
      </c>
      <c r="AP33" s="59">
        <v>566</v>
      </c>
      <c r="AQ33" s="59">
        <v>79</v>
      </c>
      <c r="AR33" s="81">
        <v>16.2</v>
      </c>
      <c r="AS33" s="59">
        <v>542</v>
      </c>
      <c r="AT33" s="59">
        <v>623</v>
      </c>
      <c r="AU33" s="59">
        <v>677</v>
      </c>
      <c r="AV33" s="59">
        <v>663</v>
      </c>
      <c r="AW33" s="59">
        <v>121</v>
      </c>
      <c r="AX33" s="81">
        <v>22.3</v>
      </c>
      <c r="AY33" s="59">
        <v>378</v>
      </c>
      <c r="AZ33" s="59">
        <v>396</v>
      </c>
      <c r="BA33" s="59">
        <v>427</v>
      </c>
      <c r="BB33" s="59">
        <v>540</v>
      </c>
      <c r="BC33" s="59">
        <v>162</v>
      </c>
      <c r="BD33" s="81">
        <v>42.9</v>
      </c>
      <c r="BE33" s="59">
        <v>204</v>
      </c>
      <c r="BF33" s="59">
        <v>218</v>
      </c>
      <c r="BG33" s="59">
        <v>236</v>
      </c>
      <c r="BH33" s="59">
        <v>258</v>
      </c>
      <c r="BI33" s="59">
        <v>54</v>
      </c>
      <c r="BJ33" s="81">
        <v>26.5</v>
      </c>
    </row>
    <row r="34" spans="1:62">
      <c r="A34" s="58">
        <v>560</v>
      </c>
      <c r="B34" s="58" t="s">
        <v>172</v>
      </c>
      <c r="C34" s="59">
        <v>55</v>
      </c>
      <c r="D34" s="59">
        <v>55</v>
      </c>
      <c r="E34" s="59">
        <v>72</v>
      </c>
      <c r="F34" s="59">
        <v>74</v>
      </c>
      <c r="G34" s="59">
        <v>19</v>
      </c>
      <c r="H34" s="81">
        <v>35.1</v>
      </c>
      <c r="I34" s="59">
        <v>62</v>
      </c>
      <c r="J34" s="59">
        <v>60</v>
      </c>
      <c r="K34" s="59">
        <v>77</v>
      </c>
      <c r="L34" s="59">
        <v>83</v>
      </c>
      <c r="M34" s="59">
        <v>21</v>
      </c>
      <c r="N34" s="81">
        <v>33.9</v>
      </c>
      <c r="O34" s="59">
        <v>87</v>
      </c>
      <c r="P34" s="59">
        <v>85</v>
      </c>
      <c r="Q34" s="59">
        <v>101</v>
      </c>
      <c r="R34" s="59">
        <v>124</v>
      </c>
      <c r="S34" s="59">
        <v>37</v>
      </c>
      <c r="T34" s="81">
        <v>42.5</v>
      </c>
      <c r="U34" s="59">
        <v>125</v>
      </c>
      <c r="V34" s="59">
        <v>110</v>
      </c>
      <c r="W34" s="59">
        <v>124</v>
      </c>
      <c r="X34" s="59">
        <v>159</v>
      </c>
      <c r="Y34" s="59">
        <v>34</v>
      </c>
      <c r="Z34" s="81">
        <v>27.2</v>
      </c>
      <c r="AA34" s="59">
        <v>81</v>
      </c>
      <c r="AB34" s="59">
        <v>82</v>
      </c>
      <c r="AC34" s="59">
        <v>75</v>
      </c>
      <c r="AD34" s="59">
        <v>93</v>
      </c>
      <c r="AE34" s="59">
        <v>12</v>
      </c>
      <c r="AF34" s="81">
        <v>14.8</v>
      </c>
      <c r="AG34" s="59">
        <v>354</v>
      </c>
      <c r="AH34" s="59">
        <v>343</v>
      </c>
      <c r="AI34" s="59">
        <v>357</v>
      </c>
      <c r="AJ34" s="59">
        <v>373</v>
      </c>
      <c r="AK34" s="59">
        <v>19</v>
      </c>
      <c r="AL34" s="81">
        <v>5.4</v>
      </c>
      <c r="AM34" s="59">
        <v>392</v>
      </c>
      <c r="AN34" s="59">
        <v>396</v>
      </c>
      <c r="AO34" s="59">
        <v>472</v>
      </c>
      <c r="AP34" s="59">
        <v>533</v>
      </c>
      <c r="AQ34" s="59">
        <v>141</v>
      </c>
      <c r="AR34" s="81">
        <v>36</v>
      </c>
      <c r="AS34" s="59">
        <v>629</v>
      </c>
      <c r="AT34" s="59">
        <v>585</v>
      </c>
      <c r="AU34" s="59">
        <v>561</v>
      </c>
      <c r="AV34" s="59">
        <v>567</v>
      </c>
      <c r="AW34" s="59">
        <v>-62</v>
      </c>
      <c r="AX34" s="81">
        <v>-9.9</v>
      </c>
      <c r="AY34" s="59">
        <v>348</v>
      </c>
      <c r="AZ34" s="59">
        <v>399</v>
      </c>
      <c r="BA34" s="59">
        <v>472</v>
      </c>
      <c r="BB34" s="59">
        <v>513</v>
      </c>
      <c r="BC34" s="59">
        <v>165</v>
      </c>
      <c r="BD34" s="81">
        <v>47.4</v>
      </c>
      <c r="BE34" s="59">
        <v>147</v>
      </c>
      <c r="BF34" s="59">
        <v>158</v>
      </c>
      <c r="BG34" s="59">
        <v>175</v>
      </c>
      <c r="BH34" s="59">
        <v>266</v>
      </c>
      <c r="BI34" s="59">
        <v>119</v>
      </c>
      <c r="BJ34" s="81">
        <v>81</v>
      </c>
    </row>
    <row r="35" spans="1:62">
      <c r="A35" s="58">
        <v>611</v>
      </c>
      <c r="B35" s="58" t="s">
        <v>173</v>
      </c>
      <c r="C35" s="59">
        <v>193</v>
      </c>
      <c r="D35" s="59">
        <v>213</v>
      </c>
      <c r="E35" s="59">
        <v>264</v>
      </c>
      <c r="F35" s="59">
        <v>226</v>
      </c>
      <c r="G35" s="59">
        <v>33</v>
      </c>
      <c r="H35" s="81">
        <v>17.100000000000001</v>
      </c>
      <c r="I35" s="59">
        <v>122</v>
      </c>
      <c r="J35" s="59">
        <v>182</v>
      </c>
      <c r="K35" s="59">
        <v>217</v>
      </c>
      <c r="L35" s="59">
        <v>206</v>
      </c>
      <c r="M35" s="59">
        <v>84</v>
      </c>
      <c r="N35" s="81">
        <v>68.900000000000006</v>
      </c>
      <c r="O35" s="59">
        <v>142</v>
      </c>
      <c r="P35" s="59">
        <v>174</v>
      </c>
      <c r="Q35" s="59">
        <v>253</v>
      </c>
      <c r="R35" s="59">
        <v>264</v>
      </c>
      <c r="S35" s="59">
        <v>122</v>
      </c>
      <c r="T35" s="81">
        <v>85.9</v>
      </c>
      <c r="U35" s="59">
        <v>184</v>
      </c>
      <c r="V35" s="59">
        <v>193</v>
      </c>
      <c r="W35" s="59">
        <v>252</v>
      </c>
      <c r="X35" s="59">
        <v>317</v>
      </c>
      <c r="Y35" s="59">
        <v>133</v>
      </c>
      <c r="Z35" s="81">
        <v>72.3</v>
      </c>
      <c r="AA35" s="59">
        <v>114</v>
      </c>
      <c r="AB35" s="59">
        <v>135</v>
      </c>
      <c r="AC35" s="59">
        <v>148</v>
      </c>
      <c r="AD35" s="59">
        <v>191</v>
      </c>
      <c r="AE35" s="59">
        <v>77</v>
      </c>
      <c r="AF35" s="81">
        <v>67.5</v>
      </c>
      <c r="AG35" s="60">
        <v>1579</v>
      </c>
      <c r="AH35" s="60">
        <v>1749</v>
      </c>
      <c r="AI35" s="60">
        <v>1959</v>
      </c>
      <c r="AJ35" s="60">
        <v>1572</v>
      </c>
      <c r="AK35" s="59">
        <v>-7</v>
      </c>
      <c r="AL35" s="81">
        <v>-0.4</v>
      </c>
      <c r="AM35" s="60">
        <v>1313</v>
      </c>
      <c r="AN35" s="60">
        <v>1449</v>
      </c>
      <c r="AO35" s="60">
        <v>1846</v>
      </c>
      <c r="AP35" s="60">
        <v>1748</v>
      </c>
      <c r="AQ35" s="59">
        <v>435</v>
      </c>
      <c r="AR35" s="81">
        <v>33.1</v>
      </c>
      <c r="AS35" s="60">
        <v>1106</v>
      </c>
      <c r="AT35" s="60">
        <v>1180</v>
      </c>
      <c r="AU35" s="60">
        <v>1287</v>
      </c>
      <c r="AV35" s="60">
        <v>1333</v>
      </c>
      <c r="AW35" s="59">
        <v>227</v>
      </c>
      <c r="AX35" s="81">
        <v>20.5</v>
      </c>
      <c r="AY35" s="59">
        <v>826</v>
      </c>
      <c r="AZ35" s="59">
        <v>798</v>
      </c>
      <c r="BA35" s="59">
        <v>874</v>
      </c>
      <c r="BB35" s="60">
        <v>1116</v>
      </c>
      <c r="BC35" s="59">
        <v>290</v>
      </c>
      <c r="BD35" s="81">
        <v>35.1</v>
      </c>
      <c r="BE35" s="59">
        <v>791</v>
      </c>
      <c r="BF35" s="59">
        <v>780</v>
      </c>
      <c r="BG35" s="59">
        <v>857</v>
      </c>
      <c r="BH35" s="59">
        <v>889</v>
      </c>
      <c r="BI35" s="59">
        <v>98</v>
      </c>
      <c r="BJ35" s="81">
        <v>12.4</v>
      </c>
    </row>
    <row r="36" spans="1:62">
      <c r="A36" s="58">
        <v>612</v>
      </c>
      <c r="B36" s="58" t="s">
        <v>174</v>
      </c>
      <c r="C36" s="59">
        <v>257</v>
      </c>
      <c r="D36" s="59">
        <v>251</v>
      </c>
      <c r="E36" s="59">
        <v>265</v>
      </c>
      <c r="F36" s="59">
        <v>241</v>
      </c>
      <c r="G36" s="59">
        <v>-16</v>
      </c>
      <c r="H36" s="81">
        <v>-6</v>
      </c>
      <c r="I36" s="59">
        <v>242</v>
      </c>
      <c r="J36" s="59">
        <v>248</v>
      </c>
      <c r="K36" s="59">
        <v>251</v>
      </c>
      <c r="L36" s="59">
        <v>235</v>
      </c>
      <c r="M36" s="59">
        <v>-7</v>
      </c>
      <c r="N36" s="81">
        <v>-2.9</v>
      </c>
      <c r="O36" s="59">
        <v>283</v>
      </c>
      <c r="P36" s="59">
        <v>310</v>
      </c>
      <c r="Q36" s="59">
        <v>326</v>
      </c>
      <c r="R36" s="59">
        <v>314</v>
      </c>
      <c r="S36" s="59">
        <v>31</v>
      </c>
      <c r="T36" s="81">
        <v>11</v>
      </c>
      <c r="U36" s="59">
        <v>341</v>
      </c>
      <c r="V36" s="59">
        <v>359</v>
      </c>
      <c r="W36" s="59">
        <v>388</v>
      </c>
      <c r="X36" s="59">
        <v>397</v>
      </c>
      <c r="Y36" s="59">
        <v>56</v>
      </c>
      <c r="Z36" s="81">
        <v>16.399999999999999</v>
      </c>
      <c r="AA36" s="59">
        <v>210</v>
      </c>
      <c r="AB36" s="59">
        <v>228</v>
      </c>
      <c r="AC36" s="59">
        <v>239</v>
      </c>
      <c r="AD36" s="59">
        <v>246</v>
      </c>
      <c r="AE36" s="59">
        <v>36</v>
      </c>
      <c r="AF36" s="81">
        <v>17.100000000000001</v>
      </c>
      <c r="AG36" s="60">
        <v>1677</v>
      </c>
      <c r="AH36" s="60">
        <v>1655</v>
      </c>
      <c r="AI36" s="60">
        <v>1513</v>
      </c>
      <c r="AJ36" s="60">
        <v>1423</v>
      </c>
      <c r="AK36" s="59">
        <v>-254</v>
      </c>
      <c r="AL36" s="81">
        <v>-15.1</v>
      </c>
      <c r="AM36" s="60">
        <v>1535</v>
      </c>
      <c r="AN36" s="60">
        <v>1603</v>
      </c>
      <c r="AO36" s="60">
        <v>1773</v>
      </c>
      <c r="AP36" s="60">
        <v>1679</v>
      </c>
      <c r="AQ36" s="59">
        <v>144</v>
      </c>
      <c r="AR36" s="81">
        <v>9.4</v>
      </c>
      <c r="AS36" s="60">
        <v>1700</v>
      </c>
      <c r="AT36" s="60">
        <v>1753</v>
      </c>
      <c r="AU36" s="60">
        <v>1653</v>
      </c>
      <c r="AV36" s="60">
        <v>1545</v>
      </c>
      <c r="AW36" s="59">
        <v>-155</v>
      </c>
      <c r="AX36" s="81">
        <v>-9.1</v>
      </c>
      <c r="AY36" s="60">
        <v>1068</v>
      </c>
      <c r="AZ36" s="60">
        <v>1093</v>
      </c>
      <c r="BA36" s="60">
        <v>1228</v>
      </c>
      <c r="BB36" s="60">
        <v>1445</v>
      </c>
      <c r="BC36" s="59">
        <v>377</v>
      </c>
      <c r="BD36" s="81">
        <v>35.299999999999997</v>
      </c>
      <c r="BE36" s="59">
        <v>498</v>
      </c>
      <c r="BF36" s="59">
        <v>572</v>
      </c>
      <c r="BG36" s="59">
        <v>647</v>
      </c>
      <c r="BH36" s="59">
        <v>691</v>
      </c>
      <c r="BI36" s="59">
        <v>193</v>
      </c>
      <c r="BJ36" s="81">
        <v>38.799999999999997</v>
      </c>
    </row>
    <row r="37" spans="1:62">
      <c r="A37" s="58">
        <v>613</v>
      </c>
      <c r="B37" s="58" t="s">
        <v>175</v>
      </c>
      <c r="C37" s="59">
        <v>26</v>
      </c>
      <c r="D37" s="59">
        <v>28</v>
      </c>
      <c r="E37" s="59">
        <v>25</v>
      </c>
      <c r="F37" s="59">
        <v>37</v>
      </c>
      <c r="G37" s="59">
        <v>11</v>
      </c>
      <c r="H37" s="81">
        <v>42.7</v>
      </c>
      <c r="I37" s="59">
        <v>16</v>
      </c>
      <c r="J37" s="59">
        <v>27</v>
      </c>
      <c r="K37" s="59">
        <v>27</v>
      </c>
      <c r="L37" s="59">
        <v>41</v>
      </c>
      <c r="M37" s="59">
        <v>25</v>
      </c>
      <c r="N37" s="81">
        <v>156.30000000000001</v>
      </c>
      <c r="O37" s="59">
        <v>27</v>
      </c>
      <c r="P37" s="59">
        <v>25</v>
      </c>
      <c r="Q37" s="59">
        <v>40</v>
      </c>
      <c r="R37" s="59">
        <v>68</v>
      </c>
      <c r="S37" s="59">
        <v>41</v>
      </c>
      <c r="T37" s="81">
        <v>151.9</v>
      </c>
      <c r="U37" s="59">
        <v>31</v>
      </c>
      <c r="V37" s="59">
        <v>36</v>
      </c>
      <c r="W37" s="59">
        <v>35</v>
      </c>
      <c r="X37" s="59">
        <v>92</v>
      </c>
      <c r="Y37" s="59">
        <v>61</v>
      </c>
      <c r="Z37" s="81">
        <v>196.8</v>
      </c>
      <c r="AA37" s="59">
        <v>14</v>
      </c>
      <c r="AB37" s="59">
        <v>21</v>
      </c>
      <c r="AC37" s="59">
        <v>25</v>
      </c>
      <c r="AD37" s="59">
        <v>52</v>
      </c>
      <c r="AE37" s="59">
        <v>38</v>
      </c>
      <c r="AF37" s="81">
        <v>271.39999999999998</v>
      </c>
      <c r="AG37" s="59">
        <v>144</v>
      </c>
      <c r="AH37" s="59">
        <v>117</v>
      </c>
      <c r="AI37" s="59">
        <v>102</v>
      </c>
      <c r="AJ37" s="59">
        <v>182</v>
      </c>
      <c r="AK37" s="59">
        <v>38</v>
      </c>
      <c r="AL37" s="81">
        <v>26.4</v>
      </c>
      <c r="AM37" s="59">
        <v>156</v>
      </c>
      <c r="AN37" s="59">
        <v>168</v>
      </c>
      <c r="AO37" s="59">
        <v>178</v>
      </c>
      <c r="AP37" s="59">
        <v>269</v>
      </c>
      <c r="AQ37" s="59">
        <v>113</v>
      </c>
      <c r="AR37" s="81">
        <v>72.400000000000006</v>
      </c>
      <c r="AS37" s="59">
        <v>168</v>
      </c>
      <c r="AT37" s="59">
        <v>184</v>
      </c>
      <c r="AU37" s="59">
        <v>170</v>
      </c>
      <c r="AV37" s="59">
        <v>294</v>
      </c>
      <c r="AW37" s="59">
        <v>126</v>
      </c>
      <c r="AX37" s="81">
        <v>75</v>
      </c>
      <c r="AY37" s="59">
        <v>91</v>
      </c>
      <c r="AZ37" s="59">
        <v>85</v>
      </c>
      <c r="BA37" s="59">
        <v>118</v>
      </c>
      <c r="BB37" s="59">
        <v>191</v>
      </c>
      <c r="BC37" s="59">
        <v>100</v>
      </c>
      <c r="BD37" s="81">
        <v>109.9</v>
      </c>
      <c r="BE37" s="59">
        <v>73</v>
      </c>
      <c r="BF37" s="59">
        <v>76</v>
      </c>
      <c r="BG37" s="59">
        <v>62</v>
      </c>
      <c r="BH37" s="59">
        <v>71</v>
      </c>
      <c r="BI37" s="59">
        <v>-2</v>
      </c>
      <c r="BJ37" s="81">
        <v>-2.7</v>
      </c>
    </row>
    <row r="38" spans="1:62">
      <c r="A38" s="58">
        <v>614</v>
      </c>
      <c r="B38" s="58" t="s">
        <v>176</v>
      </c>
      <c r="C38" s="59">
        <v>107</v>
      </c>
      <c r="D38" s="59">
        <v>99</v>
      </c>
      <c r="E38" s="59">
        <v>117</v>
      </c>
      <c r="F38" s="59">
        <v>110</v>
      </c>
      <c r="G38" s="59">
        <v>3</v>
      </c>
      <c r="H38" s="81">
        <v>3.1</v>
      </c>
      <c r="I38" s="59">
        <v>113</v>
      </c>
      <c r="J38" s="59">
        <v>96</v>
      </c>
      <c r="K38" s="59">
        <v>103</v>
      </c>
      <c r="L38" s="59">
        <v>101</v>
      </c>
      <c r="M38" s="59">
        <v>-12</v>
      </c>
      <c r="N38" s="81">
        <v>-10.6</v>
      </c>
      <c r="O38" s="59">
        <v>157</v>
      </c>
      <c r="P38" s="59">
        <v>141</v>
      </c>
      <c r="Q38" s="59">
        <v>127</v>
      </c>
      <c r="R38" s="59">
        <v>127</v>
      </c>
      <c r="S38" s="59">
        <v>-30</v>
      </c>
      <c r="T38" s="81">
        <v>-19.100000000000001</v>
      </c>
      <c r="U38" s="59">
        <v>182</v>
      </c>
      <c r="V38" s="59">
        <v>177</v>
      </c>
      <c r="W38" s="59">
        <v>167</v>
      </c>
      <c r="X38" s="59">
        <v>155</v>
      </c>
      <c r="Y38" s="59">
        <v>-27</v>
      </c>
      <c r="Z38" s="81">
        <v>-14.8</v>
      </c>
      <c r="AA38" s="59">
        <v>121</v>
      </c>
      <c r="AB38" s="59">
        <v>112</v>
      </c>
      <c r="AC38" s="59">
        <v>111</v>
      </c>
      <c r="AD38" s="59">
        <v>95</v>
      </c>
      <c r="AE38" s="59">
        <v>-26</v>
      </c>
      <c r="AF38" s="81">
        <v>-21.5</v>
      </c>
      <c r="AG38" s="59">
        <v>696</v>
      </c>
      <c r="AH38" s="59">
        <v>755</v>
      </c>
      <c r="AI38" s="59">
        <v>778</v>
      </c>
      <c r="AJ38" s="59">
        <v>701</v>
      </c>
      <c r="AK38" s="59">
        <v>5</v>
      </c>
      <c r="AL38" s="81">
        <v>0.7</v>
      </c>
      <c r="AM38" s="59">
        <v>683</v>
      </c>
      <c r="AN38" s="59">
        <v>681</v>
      </c>
      <c r="AO38" s="59">
        <v>757</v>
      </c>
      <c r="AP38" s="59">
        <v>754</v>
      </c>
      <c r="AQ38" s="59">
        <v>71</v>
      </c>
      <c r="AR38" s="81">
        <v>10.4</v>
      </c>
      <c r="AS38" s="59">
        <v>865</v>
      </c>
      <c r="AT38" s="59">
        <v>828</v>
      </c>
      <c r="AU38" s="59">
        <v>737</v>
      </c>
      <c r="AV38" s="59">
        <v>627</v>
      </c>
      <c r="AW38" s="59">
        <v>-238</v>
      </c>
      <c r="AX38" s="81">
        <v>-27.5</v>
      </c>
      <c r="AY38" s="59">
        <v>610</v>
      </c>
      <c r="AZ38" s="59">
        <v>616</v>
      </c>
      <c r="BA38" s="59">
        <v>657</v>
      </c>
      <c r="BB38" s="59">
        <v>667</v>
      </c>
      <c r="BC38" s="59">
        <v>57</v>
      </c>
      <c r="BD38" s="81">
        <v>9.3000000000000007</v>
      </c>
      <c r="BE38" s="59">
        <v>269</v>
      </c>
      <c r="BF38" s="59">
        <v>303</v>
      </c>
      <c r="BG38" s="59">
        <v>348</v>
      </c>
      <c r="BH38" s="59">
        <v>386</v>
      </c>
      <c r="BI38" s="59">
        <v>117</v>
      </c>
      <c r="BJ38" s="81">
        <v>43.5</v>
      </c>
    </row>
    <row r="39" spans="1:62">
      <c r="A39" s="58">
        <v>621</v>
      </c>
      <c r="B39" s="58" t="s">
        <v>177</v>
      </c>
      <c r="C39" s="59">
        <v>296</v>
      </c>
      <c r="D39" s="59">
        <v>285</v>
      </c>
      <c r="E39" s="59">
        <v>310</v>
      </c>
      <c r="F39" s="59">
        <v>286</v>
      </c>
      <c r="G39" s="59">
        <v>-10</v>
      </c>
      <c r="H39" s="81">
        <v>-3.4</v>
      </c>
      <c r="I39" s="59">
        <v>315</v>
      </c>
      <c r="J39" s="59">
        <v>300</v>
      </c>
      <c r="K39" s="59">
        <v>304</v>
      </c>
      <c r="L39" s="59">
        <v>285</v>
      </c>
      <c r="M39" s="59">
        <v>-30</v>
      </c>
      <c r="N39" s="81">
        <v>-9.5</v>
      </c>
      <c r="O39" s="59">
        <v>323</v>
      </c>
      <c r="P39" s="59">
        <v>404</v>
      </c>
      <c r="Q39" s="59">
        <v>406</v>
      </c>
      <c r="R39" s="59">
        <v>391</v>
      </c>
      <c r="S39" s="59">
        <v>68</v>
      </c>
      <c r="T39" s="81">
        <v>21.1</v>
      </c>
      <c r="U39" s="59">
        <v>447</v>
      </c>
      <c r="V39" s="59">
        <v>420</v>
      </c>
      <c r="W39" s="59">
        <v>508</v>
      </c>
      <c r="X39" s="59">
        <v>502</v>
      </c>
      <c r="Y39" s="59">
        <v>55</v>
      </c>
      <c r="Z39" s="81">
        <v>12.3</v>
      </c>
      <c r="AA39" s="59">
        <v>257</v>
      </c>
      <c r="AB39" s="59">
        <v>300</v>
      </c>
      <c r="AC39" s="59">
        <v>277</v>
      </c>
      <c r="AD39" s="59">
        <v>310</v>
      </c>
      <c r="AE39" s="59">
        <v>53</v>
      </c>
      <c r="AF39" s="81">
        <v>20.6</v>
      </c>
      <c r="AG39" s="60">
        <v>1554</v>
      </c>
      <c r="AH39" s="60">
        <v>1653</v>
      </c>
      <c r="AI39" s="60">
        <v>1737</v>
      </c>
      <c r="AJ39" s="60">
        <v>1648</v>
      </c>
      <c r="AK39" s="59">
        <v>94</v>
      </c>
      <c r="AL39" s="81">
        <v>6</v>
      </c>
      <c r="AM39" s="60">
        <v>2024</v>
      </c>
      <c r="AN39" s="60">
        <v>2001</v>
      </c>
      <c r="AO39" s="60">
        <v>2063</v>
      </c>
      <c r="AP39" s="60">
        <v>1974</v>
      </c>
      <c r="AQ39" s="59">
        <v>-50</v>
      </c>
      <c r="AR39" s="81">
        <v>-2.5</v>
      </c>
      <c r="AS39" s="60">
        <v>2065</v>
      </c>
      <c r="AT39" s="60">
        <v>2178</v>
      </c>
      <c r="AU39" s="60">
        <v>2186</v>
      </c>
      <c r="AV39" s="60">
        <v>1991</v>
      </c>
      <c r="AW39" s="59">
        <v>-74</v>
      </c>
      <c r="AX39" s="81">
        <v>-3.6</v>
      </c>
      <c r="AY39" s="60">
        <v>1298</v>
      </c>
      <c r="AZ39" s="60">
        <v>1324</v>
      </c>
      <c r="BA39" s="60">
        <v>1466</v>
      </c>
      <c r="BB39" s="60">
        <v>1806</v>
      </c>
      <c r="BC39" s="59">
        <v>508</v>
      </c>
      <c r="BD39" s="81">
        <v>39.1</v>
      </c>
      <c r="BE39" s="59">
        <v>683</v>
      </c>
      <c r="BF39" s="59">
        <v>741</v>
      </c>
      <c r="BG39" s="59">
        <v>799</v>
      </c>
      <c r="BH39" s="59">
        <v>878</v>
      </c>
      <c r="BI39" s="59">
        <v>195</v>
      </c>
      <c r="BJ39" s="81">
        <v>28.6</v>
      </c>
    </row>
    <row r="40" spans="1:62">
      <c r="A40" s="58">
        <v>622</v>
      </c>
      <c r="B40" s="58" t="s">
        <v>178</v>
      </c>
      <c r="C40" s="59">
        <v>47</v>
      </c>
      <c r="D40" s="59">
        <v>40</v>
      </c>
      <c r="E40" s="59">
        <v>46</v>
      </c>
      <c r="F40" s="59">
        <v>51</v>
      </c>
      <c r="G40" s="59">
        <v>4</v>
      </c>
      <c r="H40" s="81">
        <v>7.7</v>
      </c>
      <c r="I40" s="59">
        <v>48</v>
      </c>
      <c r="J40" s="59">
        <v>49</v>
      </c>
      <c r="K40" s="59">
        <v>46</v>
      </c>
      <c r="L40" s="59">
        <v>55</v>
      </c>
      <c r="M40" s="59">
        <v>7</v>
      </c>
      <c r="N40" s="81">
        <v>14.6</v>
      </c>
      <c r="O40" s="59">
        <v>64</v>
      </c>
      <c r="P40" s="59">
        <v>60</v>
      </c>
      <c r="Q40" s="59">
        <v>68</v>
      </c>
      <c r="R40" s="59">
        <v>79</v>
      </c>
      <c r="S40" s="59">
        <v>15</v>
      </c>
      <c r="T40" s="81">
        <v>23.4</v>
      </c>
      <c r="U40" s="59">
        <v>77</v>
      </c>
      <c r="V40" s="59">
        <v>80</v>
      </c>
      <c r="W40" s="59">
        <v>77</v>
      </c>
      <c r="X40" s="59">
        <v>97</v>
      </c>
      <c r="Y40" s="59">
        <v>20</v>
      </c>
      <c r="Z40" s="81">
        <v>26</v>
      </c>
      <c r="AA40" s="59">
        <v>45</v>
      </c>
      <c r="AB40" s="59">
        <v>51</v>
      </c>
      <c r="AC40" s="59">
        <v>54</v>
      </c>
      <c r="AD40" s="59">
        <v>57</v>
      </c>
      <c r="AE40" s="59">
        <v>12</v>
      </c>
      <c r="AF40" s="81">
        <v>26.7</v>
      </c>
      <c r="AG40" s="59">
        <v>267</v>
      </c>
      <c r="AH40" s="59">
        <v>275</v>
      </c>
      <c r="AI40" s="59">
        <v>269</v>
      </c>
      <c r="AJ40" s="59">
        <v>286</v>
      </c>
      <c r="AK40" s="59">
        <v>19</v>
      </c>
      <c r="AL40" s="81">
        <v>7.1</v>
      </c>
      <c r="AM40" s="59">
        <v>319</v>
      </c>
      <c r="AN40" s="59">
        <v>323</v>
      </c>
      <c r="AO40" s="59">
        <v>359</v>
      </c>
      <c r="AP40" s="59">
        <v>408</v>
      </c>
      <c r="AQ40" s="59">
        <v>89</v>
      </c>
      <c r="AR40" s="81">
        <v>27.9</v>
      </c>
      <c r="AS40" s="59">
        <v>467</v>
      </c>
      <c r="AT40" s="59">
        <v>447</v>
      </c>
      <c r="AU40" s="59">
        <v>396</v>
      </c>
      <c r="AV40" s="59">
        <v>379</v>
      </c>
      <c r="AW40" s="59">
        <v>-88</v>
      </c>
      <c r="AX40" s="81">
        <v>-18.8</v>
      </c>
      <c r="AY40" s="59">
        <v>541</v>
      </c>
      <c r="AZ40" s="59">
        <v>477</v>
      </c>
      <c r="BA40" s="59">
        <v>420</v>
      </c>
      <c r="BB40" s="59">
        <v>398</v>
      </c>
      <c r="BC40" s="59">
        <v>-143</v>
      </c>
      <c r="BD40" s="81">
        <v>-26.4</v>
      </c>
      <c r="BE40" s="59">
        <v>505</v>
      </c>
      <c r="BF40" s="59">
        <v>475</v>
      </c>
      <c r="BG40" s="59">
        <v>446</v>
      </c>
      <c r="BH40" s="59">
        <v>396</v>
      </c>
      <c r="BI40" s="59">
        <v>-109</v>
      </c>
      <c r="BJ40" s="81">
        <v>-21.6</v>
      </c>
    </row>
    <row r="41" spans="1:62">
      <c r="A41" s="58">
        <v>630</v>
      </c>
      <c r="B41" s="58" t="s">
        <v>179</v>
      </c>
      <c r="C41" s="59">
        <v>160</v>
      </c>
      <c r="D41" s="59">
        <v>109</v>
      </c>
      <c r="E41" s="59">
        <v>113</v>
      </c>
      <c r="F41" s="59">
        <v>126</v>
      </c>
      <c r="G41" s="59">
        <v>-34</v>
      </c>
      <c r="H41" s="81">
        <v>-21.2</v>
      </c>
      <c r="I41" s="59">
        <v>134</v>
      </c>
      <c r="J41" s="59">
        <v>141</v>
      </c>
      <c r="K41" s="59">
        <v>102</v>
      </c>
      <c r="L41" s="59">
        <v>118</v>
      </c>
      <c r="M41" s="59">
        <v>-16</v>
      </c>
      <c r="N41" s="81">
        <v>-11.9</v>
      </c>
      <c r="O41" s="59">
        <v>169</v>
      </c>
      <c r="P41" s="59">
        <v>172</v>
      </c>
      <c r="Q41" s="59">
        <v>149</v>
      </c>
      <c r="R41" s="59">
        <v>151</v>
      </c>
      <c r="S41" s="59">
        <v>-18</v>
      </c>
      <c r="T41" s="81">
        <v>-10.7</v>
      </c>
      <c r="U41" s="59">
        <v>205</v>
      </c>
      <c r="V41" s="59">
        <v>199</v>
      </c>
      <c r="W41" s="59">
        <v>197</v>
      </c>
      <c r="X41" s="59">
        <v>177</v>
      </c>
      <c r="Y41" s="59">
        <v>-28</v>
      </c>
      <c r="Z41" s="81">
        <v>-13.7</v>
      </c>
      <c r="AA41" s="59">
        <v>112</v>
      </c>
      <c r="AB41" s="59">
        <v>120</v>
      </c>
      <c r="AC41" s="59">
        <v>117</v>
      </c>
      <c r="AD41" s="59">
        <v>108</v>
      </c>
      <c r="AE41" s="59">
        <v>-4</v>
      </c>
      <c r="AF41" s="81">
        <v>-3.6</v>
      </c>
      <c r="AG41" s="59">
        <v>593</v>
      </c>
      <c r="AH41" s="59">
        <v>621</v>
      </c>
      <c r="AI41" s="59">
        <v>714</v>
      </c>
      <c r="AJ41" s="59">
        <v>718</v>
      </c>
      <c r="AK41" s="59">
        <v>125</v>
      </c>
      <c r="AL41" s="81">
        <v>21.1</v>
      </c>
      <c r="AM41" s="59">
        <v>860</v>
      </c>
      <c r="AN41" s="59">
        <v>814</v>
      </c>
      <c r="AO41" s="59">
        <v>779</v>
      </c>
      <c r="AP41" s="59">
        <v>851</v>
      </c>
      <c r="AQ41" s="59">
        <v>-9</v>
      </c>
      <c r="AR41" s="81">
        <v>-1</v>
      </c>
      <c r="AS41" s="60">
        <v>1072</v>
      </c>
      <c r="AT41" s="59">
        <v>996</v>
      </c>
      <c r="AU41" s="59">
        <v>854</v>
      </c>
      <c r="AV41" s="59">
        <v>747</v>
      </c>
      <c r="AW41" s="59">
        <v>-325</v>
      </c>
      <c r="AX41" s="81">
        <v>-30.3</v>
      </c>
      <c r="AY41" s="59">
        <v>707</v>
      </c>
      <c r="AZ41" s="59">
        <v>763</v>
      </c>
      <c r="BA41" s="59">
        <v>823</v>
      </c>
      <c r="BB41" s="59">
        <v>783</v>
      </c>
      <c r="BC41" s="59">
        <v>76</v>
      </c>
      <c r="BD41" s="81">
        <v>10.7</v>
      </c>
      <c r="BE41" s="59">
        <v>224</v>
      </c>
      <c r="BF41" s="59">
        <v>267</v>
      </c>
      <c r="BG41" s="59">
        <v>349</v>
      </c>
      <c r="BH41" s="59">
        <v>477</v>
      </c>
      <c r="BI41" s="59">
        <v>253</v>
      </c>
      <c r="BJ41" s="81">
        <v>112.9</v>
      </c>
    </row>
    <row r="42" spans="1:62">
      <c r="A42" s="58">
        <v>640</v>
      </c>
      <c r="B42" s="58" t="s">
        <v>180</v>
      </c>
      <c r="C42" s="59">
        <v>95</v>
      </c>
      <c r="D42" s="59">
        <v>102</v>
      </c>
      <c r="E42" s="59">
        <v>116</v>
      </c>
      <c r="F42" s="59">
        <v>121</v>
      </c>
      <c r="G42" s="59">
        <v>26</v>
      </c>
      <c r="H42" s="81">
        <v>27.8</v>
      </c>
      <c r="I42" s="59">
        <v>87</v>
      </c>
      <c r="J42" s="59">
        <v>105</v>
      </c>
      <c r="K42" s="59">
        <v>128</v>
      </c>
      <c r="L42" s="59">
        <v>135</v>
      </c>
      <c r="M42" s="59">
        <v>48</v>
      </c>
      <c r="N42" s="81">
        <v>55.2</v>
      </c>
      <c r="O42" s="59">
        <v>106</v>
      </c>
      <c r="P42" s="59">
        <v>126</v>
      </c>
      <c r="Q42" s="59">
        <v>178</v>
      </c>
      <c r="R42" s="59">
        <v>199</v>
      </c>
      <c r="S42" s="59">
        <v>93</v>
      </c>
      <c r="T42" s="81">
        <v>87.7</v>
      </c>
      <c r="U42" s="59">
        <v>170</v>
      </c>
      <c r="V42" s="59">
        <v>160</v>
      </c>
      <c r="W42" s="59">
        <v>188</v>
      </c>
      <c r="X42" s="59">
        <v>255</v>
      </c>
      <c r="Y42" s="59">
        <v>85</v>
      </c>
      <c r="Z42" s="81">
        <v>50</v>
      </c>
      <c r="AA42" s="59">
        <v>114</v>
      </c>
      <c r="AB42" s="59">
        <v>103</v>
      </c>
      <c r="AC42" s="59">
        <v>105</v>
      </c>
      <c r="AD42" s="59">
        <v>153</v>
      </c>
      <c r="AE42" s="59">
        <v>39</v>
      </c>
      <c r="AF42" s="81">
        <v>34.200000000000003</v>
      </c>
      <c r="AG42" s="59">
        <v>472</v>
      </c>
      <c r="AH42" s="59">
        <v>498</v>
      </c>
      <c r="AI42" s="59">
        <v>531</v>
      </c>
      <c r="AJ42" s="59">
        <v>593</v>
      </c>
      <c r="AK42" s="59">
        <v>121</v>
      </c>
      <c r="AL42" s="81">
        <v>25.6</v>
      </c>
      <c r="AM42" s="59">
        <v>616</v>
      </c>
      <c r="AN42" s="59">
        <v>633</v>
      </c>
      <c r="AO42" s="59">
        <v>761</v>
      </c>
      <c r="AP42" s="59">
        <v>835</v>
      </c>
      <c r="AQ42" s="59">
        <v>219</v>
      </c>
      <c r="AR42" s="81">
        <v>35.6</v>
      </c>
      <c r="AS42" s="59">
        <v>831</v>
      </c>
      <c r="AT42" s="59">
        <v>796</v>
      </c>
      <c r="AU42" s="59">
        <v>796</v>
      </c>
      <c r="AV42" s="59">
        <v>899</v>
      </c>
      <c r="AW42" s="59">
        <v>68</v>
      </c>
      <c r="AX42" s="81">
        <v>8.1999999999999993</v>
      </c>
      <c r="AY42" s="59">
        <v>579</v>
      </c>
      <c r="AZ42" s="59">
        <v>624</v>
      </c>
      <c r="BA42" s="59">
        <v>653</v>
      </c>
      <c r="BB42" s="59">
        <v>726</v>
      </c>
      <c r="BC42" s="59">
        <v>147</v>
      </c>
      <c r="BD42" s="81">
        <v>25.4</v>
      </c>
      <c r="BE42" s="59">
        <v>213</v>
      </c>
      <c r="BF42" s="59">
        <v>250</v>
      </c>
      <c r="BG42" s="59">
        <v>327</v>
      </c>
      <c r="BH42" s="59">
        <v>396</v>
      </c>
      <c r="BI42" s="59">
        <v>183</v>
      </c>
      <c r="BJ42" s="81">
        <v>85.9</v>
      </c>
    </row>
    <row r="43" spans="1:62">
      <c r="A43" s="58">
        <v>650</v>
      </c>
      <c r="B43" s="58" t="s">
        <v>181</v>
      </c>
      <c r="C43" s="59">
        <v>93</v>
      </c>
      <c r="D43" s="59">
        <v>85</v>
      </c>
      <c r="E43" s="59">
        <v>91</v>
      </c>
      <c r="F43" s="59">
        <v>88</v>
      </c>
      <c r="G43" s="59">
        <v>-5</v>
      </c>
      <c r="H43" s="81">
        <v>-5.7</v>
      </c>
      <c r="I43" s="59">
        <v>98</v>
      </c>
      <c r="J43" s="59">
        <v>105</v>
      </c>
      <c r="K43" s="59">
        <v>99</v>
      </c>
      <c r="L43" s="59">
        <v>96</v>
      </c>
      <c r="M43" s="59">
        <v>-2</v>
      </c>
      <c r="N43" s="81">
        <v>-2</v>
      </c>
      <c r="O43" s="59">
        <v>142</v>
      </c>
      <c r="P43" s="59">
        <v>143</v>
      </c>
      <c r="Q43" s="59">
        <v>149</v>
      </c>
      <c r="R43" s="59">
        <v>139</v>
      </c>
      <c r="S43" s="59">
        <v>-3</v>
      </c>
      <c r="T43" s="81">
        <v>-2.1</v>
      </c>
      <c r="U43" s="59">
        <v>200</v>
      </c>
      <c r="V43" s="59">
        <v>178</v>
      </c>
      <c r="W43" s="59">
        <v>186</v>
      </c>
      <c r="X43" s="59">
        <v>180</v>
      </c>
      <c r="Y43" s="59">
        <v>-20</v>
      </c>
      <c r="Z43" s="81">
        <v>-10</v>
      </c>
      <c r="AA43" s="59">
        <v>125</v>
      </c>
      <c r="AB43" s="59">
        <v>137</v>
      </c>
      <c r="AC43" s="59">
        <v>117</v>
      </c>
      <c r="AD43" s="59">
        <v>112</v>
      </c>
      <c r="AE43" s="59">
        <v>-13</v>
      </c>
      <c r="AF43" s="81">
        <v>-10.4</v>
      </c>
      <c r="AG43" s="59">
        <v>384</v>
      </c>
      <c r="AH43" s="59">
        <v>449</v>
      </c>
      <c r="AI43" s="59">
        <v>494</v>
      </c>
      <c r="AJ43" s="59">
        <v>464</v>
      </c>
      <c r="AK43" s="59">
        <v>80</v>
      </c>
      <c r="AL43" s="81">
        <v>20.8</v>
      </c>
      <c r="AM43" s="59">
        <v>610</v>
      </c>
      <c r="AN43" s="59">
        <v>610</v>
      </c>
      <c r="AO43" s="59">
        <v>635</v>
      </c>
      <c r="AP43" s="59">
        <v>620</v>
      </c>
      <c r="AQ43" s="59">
        <v>10</v>
      </c>
      <c r="AR43" s="81">
        <v>1.6</v>
      </c>
      <c r="AS43" s="59">
        <v>604</v>
      </c>
      <c r="AT43" s="59">
        <v>671</v>
      </c>
      <c r="AU43" s="59">
        <v>731</v>
      </c>
      <c r="AV43" s="59">
        <v>709</v>
      </c>
      <c r="AW43" s="59">
        <v>105</v>
      </c>
      <c r="AX43" s="81">
        <v>17.399999999999999</v>
      </c>
      <c r="AY43" s="59">
        <v>384</v>
      </c>
      <c r="AZ43" s="59">
        <v>416</v>
      </c>
      <c r="BA43" s="59">
        <v>467</v>
      </c>
      <c r="BB43" s="59">
        <v>585</v>
      </c>
      <c r="BC43" s="59">
        <v>201</v>
      </c>
      <c r="BD43" s="81">
        <v>52.3</v>
      </c>
      <c r="BE43" s="59">
        <v>139</v>
      </c>
      <c r="BF43" s="59">
        <v>159</v>
      </c>
      <c r="BG43" s="59">
        <v>199</v>
      </c>
      <c r="BH43" s="59">
        <v>275</v>
      </c>
      <c r="BI43" s="59">
        <v>136</v>
      </c>
      <c r="BJ43" s="81">
        <v>97.8</v>
      </c>
    </row>
    <row r="44" spans="1:62">
      <c r="A44" s="58">
        <v>660</v>
      </c>
      <c r="B44" s="58" t="s">
        <v>182</v>
      </c>
      <c r="C44" s="59">
        <v>394</v>
      </c>
      <c r="D44" s="59">
        <v>335</v>
      </c>
      <c r="E44" s="59">
        <v>354</v>
      </c>
      <c r="F44" s="59">
        <v>321</v>
      </c>
      <c r="G44" s="59">
        <v>-73</v>
      </c>
      <c r="H44" s="81">
        <v>-18.600000000000001</v>
      </c>
      <c r="I44" s="59">
        <v>367</v>
      </c>
      <c r="J44" s="59">
        <v>379</v>
      </c>
      <c r="K44" s="59">
        <v>350</v>
      </c>
      <c r="L44" s="59">
        <v>330</v>
      </c>
      <c r="M44" s="59">
        <v>-37</v>
      </c>
      <c r="N44" s="81">
        <v>-10.1</v>
      </c>
      <c r="O44" s="59">
        <v>451</v>
      </c>
      <c r="P44" s="59">
        <v>471</v>
      </c>
      <c r="Q44" s="59">
        <v>484</v>
      </c>
      <c r="R44" s="59">
        <v>458</v>
      </c>
      <c r="S44" s="59">
        <v>7</v>
      </c>
      <c r="T44" s="81">
        <v>1.6</v>
      </c>
      <c r="U44" s="59">
        <v>546</v>
      </c>
      <c r="V44" s="59">
        <v>557</v>
      </c>
      <c r="W44" s="59">
        <v>595</v>
      </c>
      <c r="X44" s="59">
        <v>589</v>
      </c>
      <c r="Y44" s="59">
        <v>43</v>
      </c>
      <c r="Z44" s="81">
        <v>7.9</v>
      </c>
      <c r="AA44" s="59">
        <v>351</v>
      </c>
      <c r="AB44" s="59">
        <v>348</v>
      </c>
      <c r="AC44" s="59">
        <v>359</v>
      </c>
      <c r="AD44" s="59">
        <v>357</v>
      </c>
      <c r="AE44" s="59">
        <v>6</v>
      </c>
      <c r="AF44" s="81">
        <v>1.7</v>
      </c>
      <c r="AG44" s="60">
        <v>1796</v>
      </c>
      <c r="AH44" s="60">
        <v>1797</v>
      </c>
      <c r="AI44" s="60">
        <v>1720</v>
      </c>
      <c r="AJ44" s="60">
        <v>1645</v>
      </c>
      <c r="AK44" s="59">
        <v>-151</v>
      </c>
      <c r="AL44" s="81">
        <v>-8.4</v>
      </c>
      <c r="AM44" s="60">
        <v>1933</v>
      </c>
      <c r="AN44" s="60">
        <v>2093</v>
      </c>
      <c r="AO44" s="60">
        <v>2338</v>
      </c>
      <c r="AP44" s="60">
        <v>2236</v>
      </c>
      <c r="AQ44" s="59">
        <v>303</v>
      </c>
      <c r="AR44" s="81">
        <v>15.7</v>
      </c>
      <c r="AS44" s="60">
        <v>2024</v>
      </c>
      <c r="AT44" s="60">
        <v>2072</v>
      </c>
      <c r="AU44" s="60">
        <v>2066</v>
      </c>
      <c r="AV44" s="60">
        <v>2191</v>
      </c>
      <c r="AW44" s="59">
        <v>167</v>
      </c>
      <c r="AX44" s="81">
        <v>8.3000000000000007</v>
      </c>
      <c r="AY44" s="60">
        <v>1691</v>
      </c>
      <c r="AZ44" s="60">
        <v>1600</v>
      </c>
      <c r="BA44" s="60">
        <v>1659</v>
      </c>
      <c r="BB44" s="60">
        <v>1832</v>
      </c>
      <c r="BC44" s="59">
        <v>141</v>
      </c>
      <c r="BD44" s="81">
        <v>8.3000000000000007</v>
      </c>
      <c r="BE44" s="60">
        <v>1039</v>
      </c>
      <c r="BF44" s="60">
        <v>1197</v>
      </c>
      <c r="BG44" s="60">
        <v>1257</v>
      </c>
      <c r="BH44" s="60">
        <v>1210</v>
      </c>
      <c r="BI44" s="59">
        <v>171</v>
      </c>
      <c r="BJ44" s="81">
        <v>16.5</v>
      </c>
    </row>
    <row r="45" spans="1:62">
      <c r="A45" s="58">
        <v>670</v>
      </c>
      <c r="B45" s="58" t="s">
        <v>183</v>
      </c>
      <c r="C45" s="59">
        <v>361</v>
      </c>
      <c r="D45" s="59">
        <v>299</v>
      </c>
      <c r="E45" s="59">
        <v>311</v>
      </c>
      <c r="F45" s="59">
        <v>278</v>
      </c>
      <c r="G45" s="59">
        <v>-83</v>
      </c>
      <c r="H45" s="81">
        <v>-23</v>
      </c>
      <c r="I45" s="59">
        <v>449</v>
      </c>
      <c r="J45" s="59">
        <v>346</v>
      </c>
      <c r="K45" s="59">
        <v>286</v>
      </c>
      <c r="L45" s="59">
        <v>273</v>
      </c>
      <c r="M45" s="59">
        <v>-176</v>
      </c>
      <c r="N45" s="81">
        <v>-39.200000000000003</v>
      </c>
      <c r="O45" s="59">
        <v>699</v>
      </c>
      <c r="P45" s="59">
        <v>581</v>
      </c>
      <c r="Q45" s="59">
        <v>403</v>
      </c>
      <c r="R45" s="59">
        <v>367</v>
      </c>
      <c r="S45" s="59">
        <v>-332</v>
      </c>
      <c r="T45" s="81">
        <v>-47.5</v>
      </c>
      <c r="U45" s="59">
        <v>870</v>
      </c>
      <c r="V45" s="59">
        <v>810</v>
      </c>
      <c r="W45" s="59">
        <v>616</v>
      </c>
      <c r="X45" s="59">
        <v>453</v>
      </c>
      <c r="Y45" s="59">
        <v>-417</v>
      </c>
      <c r="Z45" s="81">
        <v>-47.9</v>
      </c>
      <c r="AA45" s="59">
        <v>454</v>
      </c>
      <c r="AB45" s="59">
        <v>501</v>
      </c>
      <c r="AC45" s="59">
        <v>445</v>
      </c>
      <c r="AD45" s="59">
        <v>279</v>
      </c>
      <c r="AE45" s="59">
        <v>-175</v>
      </c>
      <c r="AF45" s="81">
        <v>-38.5</v>
      </c>
      <c r="AG45" s="60">
        <v>1382</v>
      </c>
      <c r="AH45" s="60">
        <v>1810</v>
      </c>
      <c r="AI45" s="60">
        <v>2101</v>
      </c>
      <c r="AJ45" s="60">
        <v>1668</v>
      </c>
      <c r="AK45" s="59">
        <v>286</v>
      </c>
      <c r="AL45" s="81">
        <v>20.7</v>
      </c>
      <c r="AM45" s="60">
        <v>2419</v>
      </c>
      <c r="AN45" s="60">
        <v>2183</v>
      </c>
      <c r="AO45" s="60">
        <v>2032</v>
      </c>
      <c r="AP45" s="60">
        <v>1885</v>
      </c>
      <c r="AQ45" s="59">
        <v>-534</v>
      </c>
      <c r="AR45" s="81">
        <v>-22.1</v>
      </c>
      <c r="AS45" s="60">
        <v>2088</v>
      </c>
      <c r="AT45" s="60">
        <v>2374</v>
      </c>
      <c r="AU45" s="60">
        <v>2441</v>
      </c>
      <c r="AV45" s="60">
        <v>1901</v>
      </c>
      <c r="AW45" s="59">
        <v>-187</v>
      </c>
      <c r="AX45" s="81">
        <v>-9</v>
      </c>
      <c r="AY45" s="59">
        <v>625</v>
      </c>
      <c r="AZ45" s="59">
        <v>816</v>
      </c>
      <c r="BA45" s="60">
        <v>1152</v>
      </c>
      <c r="BB45" s="60">
        <v>1878</v>
      </c>
      <c r="BC45" s="59">
        <v>1253</v>
      </c>
      <c r="BD45" s="81">
        <v>200.5</v>
      </c>
      <c r="BE45" s="59">
        <v>241</v>
      </c>
      <c r="BF45" s="59">
        <v>421</v>
      </c>
      <c r="BG45" s="59">
        <v>628</v>
      </c>
      <c r="BH45" s="59">
        <v>950</v>
      </c>
      <c r="BI45" s="59">
        <v>709</v>
      </c>
      <c r="BJ45" s="81">
        <v>294.2</v>
      </c>
    </row>
    <row r="46" spans="1:62">
      <c r="A46" s="58">
        <v>680</v>
      </c>
      <c r="B46" s="58" t="s">
        <v>184</v>
      </c>
      <c r="C46" s="59">
        <v>175</v>
      </c>
      <c r="D46" s="59">
        <v>151</v>
      </c>
      <c r="E46" s="59">
        <v>152</v>
      </c>
      <c r="F46" s="59">
        <v>148</v>
      </c>
      <c r="G46" s="59">
        <v>-27</v>
      </c>
      <c r="H46" s="81">
        <v>-15.2</v>
      </c>
      <c r="I46" s="59">
        <v>211</v>
      </c>
      <c r="J46" s="59">
        <v>172</v>
      </c>
      <c r="K46" s="59">
        <v>148</v>
      </c>
      <c r="L46" s="59">
        <v>148</v>
      </c>
      <c r="M46" s="59">
        <v>-63</v>
      </c>
      <c r="N46" s="81">
        <v>-29.9</v>
      </c>
      <c r="O46" s="59">
        <v>374</v>
      </c>
      <c r="P46" s="59">
        <v>286</v>
      </c>
      <c r="Q46" s="59">
        <v>209</v>
      </c>
      <c r="R46" s="59">
        <v>204</v>
      </c>
      <c r="S46" s="59">
        <v>-170</v>
      </c>
      <c r="T46" s="81">
        <v>-45.5</v>
      </c>
      <c r="U46" s="59">
        <v>505</v>
      </c>
      <c r="V46" s="59">
        <v>433</v>
      </c>
      <c r="W46" s="59">
        <v>323</v>
      </c>
      <c r="X46" s="59">
        <v>256</v>
      </c>
      <c r="Y46" s="59">
        <v>-249</v>
      </c>
      <c r="Z46" s="81">
        <v>-49.3</v>
      </c>
      <c r="AA46" s="59">
        <v>236</v>
      </c>
      <c r="AB46" s="59">
        <v>314</v>
      </c>
      <c r="AC46" s="59">
        <v>250</v>
      </c>
      <c r="AD46" s="59">
        <v>163</v>
      </c>
      <c r="AE46" s="59">
        <v>-73</v>
      </c>
      <c r="AF46" s="81">
        <v>-30.9</v>
      </c>
      <c r="AG46" s="60">
        <v>1354</v>
      </c>
      <c r="AH46" s="60">
        <v>1461</v>
      </c>
      <c r="AI46" s="60">
        <v>1536</v>
      </c>
      <c r="AJ46" s="60">
        <v>1316</v>
      </c>
      <c r="AK46" s="59">
        <v>-38</v>
      </c>
      <c r="AL46" s="81">
        <v>-2.8</v>
      </c>
      <c r="AM46" s="60">
        <v>1139</v>
      </c>
      <c r="AN46" s="60">
        <v>1089</v>
      </c>
      <c r="AO46" s="60">
        <v>1108</v>
      </c>
      <c r="AP46" s="60">
        <v>1138</v>
      </c>
      <c r="AQ46" s="59">
        <v>-1</v>
      </c>
      <c r="AR46" s="81">
        <v>-0.1</v>
      </c>
      <c r="AS46" s="60">
        <v>1176</v>
      </c>
      <c r="AT46" s="60">
        <v>1356</v>
      </c>
      <c r="AU46" s="60">
        <v>1372</v>
      </c>
      <c r="AV46" s="60">
        <v>1084</v>
      </c>
      <c r="AW46" s="59">
        <v>-92</v>
      </c>
      <c r="AX46" s="81">
        <v>-7.8</v>
      </c>
      <c r="AY46" s="59">
        <v>169</v>
      </c>
      <c r="AZ46" s="59">
        <v>274</v>
      </c>
      <c r="BA46" s="59">
        <v>516</v>
      </c>
      <c r="BB46" s="60">
        <v>1079</v>
      </c>
      <c r="BC46" s="59">
        <v>910</v>
      </c>
      <c r="BD46" s="81">
        <v>538.5</v>
      </c>
      <c r="BE46" s="59">
        <v>42</v>
      </c>
      <c r="BF46" s="59">
        <v>75</v>
      </c>
      <c r="BG46" s="59">
        <v>128</v>
      </c>
      <c r="BH46" s="59">
        <v>254</v>
      </c>
      <c r="BI46" s="59">
        <v>212</v>
      </c>
      <c r="BJ46" s="81">
        <v>504.8</v>
      </c>
    </row>
    <row r="47" spans="1:62" ht="12.75" customHeight="1">
      <c r="A47" s="994" t="s">
        <v>185</v>
      </c>
      <c r="B47" s="994"/>
      <c r="C47" s="93">
        <v>6338</v>
      </c>
      <c r="D47" s="93">
        <v>6493</v>
      </c>
      <c r="E47" s="93">
        <v>6783</v>
      </c>
      <c r="F47" s="93">
        <v>6284</v>
      </c>
      <c r="G47" s="93">
        <v>-54</v>
      </c>
      <c r="H47" s="93">
        <v>-0.9</v>
      </c>
      <c r="I47" s="93">
        <v>5725</v>
      </c>
      <c r="J47" s="93">
        <v>6158</v>
      </c>
      <c r="K47" s="93">
        <v>6344</v>
      </c>
      <c r="L47" s="93">
        <v>6057</v>
      </c>
      <c r="M47" s="93">
        <v>332</v>
      </c>
      <c r="N47" s="93">
        <v>5.8</v>
      </c>
      <c r="O47" s="93">
        <v>7198</v>
      </c>
      <c r="P47" s="93">
        <v>7607</v>
      </c>
      <c r="Q47" s="93">
        <v>8221</v>
      </c>
      <c r="R47" s="93">
        <v>8073</v>
      </c>
      <c r="S47" s="59">
        <v>875</v>
      </c>
      <c r="T47" s="81">
        <v>12.2</v>
      </c>
      <c r="U47" s="93">
        <v>9183</v>
      </c>
      <c r="V47" s="93">
        <v>9028</v>
      </c>
      <c r="W47" s="93">
        <v>9640</v>
      </c>
      <c r="X47" s="93">
        <v>10130</v>
      </c>
      <c r="Y47" s="59">
        <v>947</v>
      </c>
      <c r="Z47" s="81">
        <v>10.3</v>
      </c>
      <c r="AA47" s="93">
        <v>5368</v>
      </c>
      <c r="AB47" s="93">
        <v>6149</v>
      </c>
      <c r="AC47" s="93">
        <v>6004</v>
      </c>
      <c r="AD47" s="93">
        <v>6381</v>
      </c>
      <c r="AE47" s="93">
        <v>1013</v>
      </c>
      <c r="AF47" s="81">
        <v>18.899999999999999</v>
      </c>
      <c r="AG47" s="94">
        <v>47716</v>
      </c>
      <c r="AH47" s="94">
        <v>48485</v>
      </c>
      <c r="AI47" s="94">
        <v>48659</v>
      </c>
      <c r="AJ47" s="94">
        <v>45691</v>
      </c>
      <c r="AK47" s="94">
        <v>-2025</v>
      </c>
      <c r="AL47" s="81">
        <v>-4.2</v>
      </c>
      <c r="AM47" s="93">
        <v>44766</v>
      </c>
      <c r="AN47" s="93">
        <v>45753</v>
      </c>
      <c r="AO47" s="93">
        <v>48207</v>
      </c>
      <c r="AP47" s="93">
        <v>46104</v>
      </c>
      <c r="AQ47" s="93">
        <v>1338</v>
      </c>
      <c r="AR47" s="81">
        <v>3</v>
      </c>
      <c r="AS47" s="93">
        <v>42170</v>
      </c>
      <c r="AT47" s="93">
        <v>43841</v>
      </c>
      <c r="AU47" s="93">
        <v>43767</v>
      </c>
      <c r="AV47" s="93">
        <v>41851</v>
      </c>
      <c r="AW47" s="59">
        <v>-319</v>
      </c>
      <c r="AX47" s="81">
        <v>-0.8</v>
      </c>
      <c r="AY47" s="93">
        <v>28140</v>
      </c>
      <c r="AZ47" s="93">
        <v>28740</v>
      </c>
      <c r="BA47" s="93">
        <v>30865</v>
      </c>
      <c r="BB47" s="93">
        <v>37059</v>
      </c>
      <c r="BC47" s="59">
        <v>8919</v>
      </c>
      <c r="BD47" s="81">
        <v>31.7</v>
      </c>
      <c r="BE47" s="93">
        <v>16963</v>
      </c>
      <c r="BF47" s="93">
        <v>18226</v>
      </c>
      <c r="BG47" s="93">
        <v>19904</v>
      </c>
      <c r="BH47" s="93">
        <v>21568</v>
      </c>
      <c r="BI47" s="93">
        <v>4605</v>
      </c>
      <c r="BJ47" s="81">
        <v>27.1</v>
      </c>
    </row>
    <row r="48" spans="1:62">
      <c r="A48" s="80" t="s">
        <v>186</v>
      </c>
    </row>
    <row r="49" spans="1:1">
      <c r="A49" s="80" t="s">
        <v>187</v>
      </c>
    </row>
  </sheetData>
  <customSheetViews>
    <customSheetView guid="{9CA68ABA-C7BA-4E64-96EE-1D97745C1F44}" topLeftCell="A18">
      <pageMargins left="0.78740157499999996" right="0.78740157499999996" top="0.984251969" bottom="0.984251969" header="0.4921259845" footer="0.4921259845"/>
      <headerFooter alignWithMargins="0"/>
    </customSheetView>
  </customSheetViews>
  <mergeCells count="72">
    <mergeCell ref="BI4:BJ4"/>
    <mergeCell ref="A47:B47"/>
    <mergeCell ref="BE3:BE4"/>
    <mergeCell ref="BF3:BF4"/>
    <mergeCell ref="BG3:BG4"/>
    <mergeCell ref="BH3:BH4"/>
    <mergeCell ref="BI3:BJ3"/>
    <mergeCell ref="G4:H4"/>
    <mergeCell ref="M4:N4"/>
    <mergeCell ref="S4:T4"/>
    <mergeCell ref="Y4:Z4"/>
    <mergeCell ref="AE4:AF4"/>
    <mergeCell ref="AW3:AX3"/>
    <mergeCell ref="AY3:AY4"/>
    <mergeCell ref="AZ3:AZ4"/>
    <mergeCell ref="BA3:BA4"/>
    <mergeCell ref="BB3:BB4"/>
    <mergeCell ref="BC3:BD3"/>
    <mergeCell ref="AW4:AX4"/>
    <mergeCell ref="BC4:BD4"/>
    <mergeCell ref="AP3:AP4"/>
    <mergeCell ref="AQ3:AR3"/>
    <mergeCell ref="AS3:AS4"/>
    <mergeCell ref="AT3:AT4"/>
    <mergeCell ref="AU3:AU4"/>
    <mergeCell ref="AV3:AV4"/>
    <mergeCell ref="AQ4:AR4"/>
    <mergeCell ref="AO3:AO4"/>
    <mergeCell ref="AK4:AL4"/>
    <mergeCell ref="AB3:AB4"/>
    <mergeCell ref="AC3:AC4"/>
    <mergeCell ref="AD3:AD4"/>
    <mergeCell ref="AE3:AF3"/>
    <mergeCell ref="AG3:AG4"/>
    <mergeCell ref="AH3:AH4"/>
    <mergeCell ref="AI3:AI4"/>
    <mergeCell ref="AJ3:AJ4"/>
    <mergeCell ref="AK3:AL3"/>
    <mergeCell ref="AM3:AM4"/>
    <mergeCell ref="AN3:AN4"/>
    <mergeCell ref="AG2:AL2"/>
    <mergeCell ref="AM2:AR2"/>
    <mergeCell ref="AS2:AX2"/>
    <mergeCell ref="AY2:BD2"/>
    <mergeCell ref="BE2:BJ2"/>
    <mergeCell ref="A2:B5"/>
    <mergeCell ref="C2:H2"/>
    <mergeCell ref="I2:N2"/>
    <mergeCell ref="O2:T2"/>
    <mergeCell ref="U2:Z2"/>
    <mergeCell ref="C3:C4"/>
    <mergeCell ref="D3:D4"/>
    <mergeCell ref="E3:E4"/>
    <mergeCell ref="F3:F4"/>
    <mergeCell ref="G3:H3"/>
    <mergeCell ref="M3:N3"/>
    <mergeCell ref="O3:O4"/>
    <mergeCell ref="P3:P4"/>
    <mergeCell ref="Q3:Q4"/>
    <mergeCell ref="R3:R4"/>
    <mergeCell ref="S3:T3"/>
    <mergeCell ref="AA2:AF2"/>
    <mergeCell ref="I3:I4"/>
    <mergeCell ref="J3:J4"/>
    <mergeCell ref="K3:K4"/>
    <mergeCell ref="L3:L4"/>
    <mergeCell ref="AA3:AA4"/>
    <mergeCell ref="U3:U4"/>
    <mergeCell ref="V3:V4"/>
    <mergeCell ref="W3:W4"/>
    <mergeCell ref="X3:X4"/>
    <mergeCell ref="Y3:Z3"/>
  </mergeCells>
  <pageMargins left="0.78740157499999996" right="0.78740157499999996" top="0.984251969" bottom="0.984251969" header="0.4921259845" footer="0.492125984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Ruler="0" workbookViewId="0">
      <selection sqref="A1:E1"/>
    </sheetView>
  </sheetViews>
  <sheetFormatPr baseColWidth="10" defaultColWidth="11.25" defaultRowHeight="15.75"/>
  <cols>
    <col min="1" max="1" width="25" style="502" customWidth="1"/>
    <col min="2" max="16384" width="11.25" style="502"/>
  </cols>
  <sheetData>
    <row r="1" spans="1:10" ht="27.6" customHeight="1">
      <c r="A1" s="1189" t="s">
        <v>2353</v>
      </c>
      <c r="B1" s="1189"/>
      <c r="C1" s="1189"/>
      <c r="D1" s="1189"/>
      <c r="E1" s="1189"/>
      <c r="F1" s="963"/>
      <c r="G1" s="963"/>
      <c r="H1" s="963"/>
      <c r="I1" s="963"/>
      <c r="J1" s="963"/>
    </row>
    <row r="2" spans="1:10">
      <c r="A2" s="503" t="s">
        <v>813</v>
      </c>
      <c r="B2" s="1190">
        <v>2010</v>
      </c>
      <c r="C2" s="1190"/>
      <c r="D2" s="1190">
        <v>2012</v>
      </c>
      <c r="E2" s="1190"/>
      <c r="H2" s="504"/>
    </row>
    <row r="3" spans="1:10">
      <c r="A3" s="503"/>
      <c r="B3" s="505" t="s">
        <v>24</v>
      </c>
      <c r="C3" s="505" t="s">
        <v>562</v>
      </c>
      <c r="D3" s="505" t="s">
        <v>24</v>
      </c>
      <c r="E3" s="505" t="s">
        <v>562</v>
      </c>
    </row>
    <row r="4" spans="1:10">
      <c r="A4" s="506" t="s">
        <v>806</v>
      </c>
      <c r="B4" s="507">
        <v>57</v>
      </c>
      <c r="C4" s="511">
        <f>B4/B10*100</f>
        <v>37.012987012987011</v>
      </c>
      <c r="D4" s="508">
        <f>E4*D10/100</f>
        <v>66.3</v>
      </c>
      <c r="E4" s="511">
        <v>39</v>
      </c>
    </row>
    <row r="5" spans="1:10">
      <c r="A5" s="506" t="s">
        <v>807</v>
      </c>
      <c r="B5" s="507">
        <v>33</v>
      </c>
      <c r="C5" s="511">
        <f>B5/B10*100</f>
        <v>21.428571428571427</v>
      </c>
      <c r="D5" s="508">
        <f>E5*D10/100</f>
        <v>32.299999999999997</v>
      </c>
      <c r="E5" s="511">
        <v>19</v>
      </c>
    </row>
    <row r="6" spans="1:10">
      <c r="A6" s="506" t="s">
        <v>808</v>
      </c>
      <c r="B6" s="507">
        <v>22</v>
      </c>
      <c r="C6" s="511">
        <f>B6/B10*100</f>
        <v>14.285714285714285</v>
      </c>
      <c r="D6" s="508">
        <f>E6*D10/100</f>
        <v>13.6</v>
      </c>
      <c r="E6" s="511">
        <v>8</v>
      </c>
    </row>
    <row r="7" spans="1:10">
      <c r="A7" s="506" t="s">
        <v>809</v>
      </c>
      <c r="B7" s="507">
        <v>15</v>
      </c>
      <c r="C7" s="511">
        <f>B7/B10*100</f>
        <v>9.7402597402597415</v>
      </c>
      <c r="D7" s="508">
        <f>E7*D10/100</f>
        <v>27.2</v>
      </c>
      <c r="E7" s="511">
        <v>16</v>
      </c>
    </row>
    <row r="8" spans="1:10">
      <c r="A8" s="506" t="s">
        <v>810</v>
      </c>
      <c r="B8" s="507">
        <v>15</v>
      </c>
      <c r="C8" s="511">
        <f>B8/B10*100</f>
        <v>9.7402597402597415</v>
      </c>
      <c r="D8" s="508">
        <f>E8*D10/100</f>
        <v>18.7</v>
      </c>
      <c r="E8" s="511">
        <v>11</v>
      </c>
    </row>
    <row r="9" spans="1:10">
      <c r="A9" s="506" t="s">
        <v>811</v>
      </c>
      <c r="B9" s="507">
        <v>12</v>
      </c>
      <c r="C9" s="511">
        <f>B9/B10*100</f>
        <v>7.7922077922077921</v>
      </c>
      <c r="D9" s="508">
        <f>E9*D10/100</f>
        <v>11.9</v>
      </c>
      <c r="E9" s="511">
        <v>7</v>
      </c>
    </row>
    <row r="10" spans="1:10">
      <c r="A10" s="506" t="s">
        <v>588</v>
      </c>
      <c r="B10" s="507">
        <f>SUM(B4:B9)</f>
        <v>154</v>
      </c>
      <c r="C10" s="512">
        <f>B10/B10*100</f>
        <v>100</v>
      </c>
      <c r="D10" s="507">
        <v>170</v>
      </c>
      <c r="E10" s="512">
        <f>SUM(E4:E9)</f>
        <v>100</v>
      </c>
    </row>
    <row r="11" spans="1:10">
      <c r="A11" s="510" t="s">
        <v>812</v>
      </c>
      <c r="B11" s="510"/>
      <c r="C11" s="510"/>
      <c r="D11" s="510"/>
      <c r="E11" s="510"/>
    </row>
    <row r="12" spans="1:10">
      <c r="A12" s="509"/>
      <c r="B12" s="509"/>
      <c r="C12" s="509"/>
    </row>
    <row r="14" spans="1:10" ht="29.25" customHeight="1"/>
  </sheetData>
  <mergeCells count="3">
    <mergeCell ref="A1:E1"/>
    <mergeCell ref="B2:C2"/>
    <mergeCell ref="D2:E2"/>
  </mergeCells>
  <pageMargins left="0.75" right="0.75" top="1" bottom="1" header="0.5" footer="0.5"/>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sqref="A1:J1"/>
    </sheetView>
  </sheetViews>
  <sheetFormatPr baseColWidth="10" defaultColWidth="11.25" defaultRowHeight="12.75"/>
  <cols>
    <col min="1" max="1" width="31.375" style="183" customWidth="1"/>
    <col min="2" max="2" width="7.25" style="183" customWidth="1"/>
    <col min="3" max="4" width="6.75" style="183" customWidth="1"/>
    <col min="5" max="5" width="6.125" style="183" customWidth="1"/>
    <col min="6" max="6" width="6.25" style="183" customWidth="1"/>
    <col min="7" max="7" width="5.75" style="183" customWidth="1"/>
    <col min="8" max="8" width="6.25" style="183" customWidth="1"/>
    <col min="9" max="9" width="6.5" style="183" customWidth="1"/>
    <col min="10" max="10" width="6.5" style="183" bestFit="1" customWidth="1"/>
    <col min="11" max="11" width="7.25" style="183" customWidth="1"/>
    <col min="12" max="12" width="7.375" style="183" customWidth="1"/>
    <col min="13" max="13" width="7.75" style="183" customWidth="1"/>
    <col min="14" max="14" width="8.375" style="183" customWidth="1"/>
    <col min="15" max="15" width="7" style="183" customWidth="1"/>
    <col min="16" max="16384" width="11.25" style="183"/>
  </cols>
  <sheetData>
    <row r="1" spans="1:15" ht="27.6" customHeight="1">
      <c r="A1" s="433" t="s">
        <v>814</v>
      </c>
      <c r="B1" s="204"/>
      <c r="C1" s="204"/>
      <c r="D1" s="204"/>
      <c r="E1" s="204"/>
      <c r="F1" s="204"/>
      <c r="G1" s="204"/>
      <c r="H1" s="204"/>
      <c r="I1" s="204"/>
      <c r="J1" s="204"/>
    </row>
    <row r="2" spans="1:15">
      <c r="A2" s="528" t="s">
        <v>823</v>
      </c>
      <c r="B2" s="529">
        <v>2005</v>
      </c>
      <c r="C2" s="529"/>
      <c r="D2" s="529">
        <v>2006</v>
      </c>
      <c r="E2" s="529"/>
      <c r="F2" s="529">
        <v>2007</v>
      </c>
      <c r="G2" s="529"/>
      <c r="H2" s="529">
        <v>2008</v>
      </c>
      <c r="I2" s="529"/>
      <c r="J2" s="529">
        <v>2009</v>
      </c>
      <c r="K2" s="529"/>
      <c r="L2" s="529">
        <v>2010</v>
      </c>
      <c r="M2" s="529"/>
      <c r="N2" s="529">
        <v>2011</v>
      </c>
      <c r="O2" s="529"/>
    </row>
    <row r="3" spans="1:15">
      <c r="A3" s="529" t="s">
        <v>824</v>
      </c>
      <c r="B3" s="513" t="s">
        <v>825</v>
      </c>
      <c r="C3" s="513" t="s">
        <v>562</v>
      </c>
      <c r="D3" s="513" t="s">
        <v>825</v>
      </c>
      <c r="E3" s="513" t="s">
        <v>562</v>
      </c>
      <c r="F3" s="513" t="s">
        <v>825</v>
      </c>
      <c r="G3" s="513" t="s">
        <v>562</v>
      </c>
      <c r="H3" s="513" t="s">
        <v>825</v>
      </c>
      <c r="I3" s="513" t="s">
        <v>562</v>
      </c>
      <c r="J3" s="513" t="s">
        <v>825</v>
      </c>
      <c r="K3" s="513" t="s">
        <v>562</v>
      </c>
      <c r="L3" s="513" t="s">
        <v>825</v>
      </c>
      <c r="M3" s="513" t="s">
        <v>562</v>
      </c>
      <c r="N3" s="513" t="s">
        <v>825</v>
      </c>
      <c r="O3" s="513" t="s">
        <v>562</v>
      </c>
    </row>
    <row r="4" spans="1:15">
      <c r="A4" s="525" t="s">
        <v>826</v>
      </c>
      <c r="B4" s="526">
        <v>3468</v>
      </c>
      <c r="C4" s="530">
        <f>B4/B14*100</f>
        <v>40.862495581477553</v>
      </c>
      <c r="D4" s="526">
        <v>2952</v>
      </c>
      <c r="E4" s="530">
        <f>D4/D14*100</f>
        <v>36.141038197845248</v>
      </c>
      <c r="F4" s="526">
        <v>3193</v>
      </c>
      <c r="G4" s="530">
        <f>F4/F14*100</f>
        <v>38.152706416537221</v>
      </c>
      <c r="H4" s="526">
        <v>3273</v>
      </c>
      <c r="I4" s="530">
        <f>H4/H14*100</f>
        <v>38.844054118205555</v>
      </c>
      <c r="J4" s="526">
        <v>3100</v>
      </c>
      <c r="K4" s="530">
        <f>J4/J14*100</f>
        <v>36.080074487895722</v>
      </c>
      <c r="L4" s="526">
        <v>3128</v>
      </c>
      <c r="M4" s="530">
        <f>L4/L14*100</f>
        <v>36.674873959432524</v>
      </c>
      <c r="N4" s="526">
        <v>3188</v>
      </c>
      <c r="O4" s="530">
        <f>N4/N14*100</f>
        <v>37.678761375723909</v>
      </c>
    </row>
    <row r="5" spans="1:15" ht="13.9" customHeight="1">
      <c r="A5" s="525" t="s">
        <v>827</v>
      </c>
      <c r="B5" s="526">
        <v>2289</v>
      </c>
      <c r="C5" s="530">
        <f>B5/B14*100</f>
        <v>26.970661010957937</v>
      </c>
      <c r="D5" s="526">
        <v>2344</v>
      </c>
      <c r="E5" s="530">
        <f>D5/D14*100</f>
        <v>28.697355533790404</v>
      </c>
      <c r="F5" s="526">
        <v>2295</v>
      </c>
      <c r="G5" s="530">
        <f>F5/F14*100</f>
        <v>27.422631138726249</v>
      </c>
      <c r="H5" s="526">
        <v>2272</v>
      </c>
      <c r="I5" s="530">
        <f>H5/H14*100</f>
        <v>26.964158556847849</v>
      </c>
      <c r="J5" s="526">
        <v>2387</v>
      </c>
      <c r="K5" s="530">
        <f>J5/J14*100</f>
        <v>27.781657355679702</v>
      </c>
      <c r="L5" s="526">
        <v>2363</v>
      </c>
      <c r="M5" s="530">
        <f>L5/L14*100</f>
        <v>27.705475436745225</v>
      </c>
      <c r="N5" s="526">
        <v>2217</v>
      </c>
      <c r="O5" s="530">
        <f>N5/N14*100</f>
        <v>26.202576527597209</v>
      </c>
    </row>
    <row r="6" spans="1:15" ht="13.9" customHeight="1">
      <c r="A6" s="525" t="s">
        <v>828</v>
      </c>
      <c r="B6" s="526">
        <v>1027</v>
      </c>
      <c r="C6" s="530">
        <f>B6/B14*100</f>
        <v>12.100860139036174</v>
      </c>
      <c r="D6" s="526">
        <v>1099</v>
      </c>
      <c r="E6" s="530">
        <f>D6/D14*100</f>
        <v>13.454946131243878</v>
      </c>
      <c r="F6" s="526">
        <v>1125</v>
      </c>
      <c r="G6" s="530">
        <f>F6/F14*100</f>
        <v>13.442466244473653</v>
      </c>
      <c r="H6" s="526">
        <v>1099</v>
      </c>
      <c r="I6" s="530">
        <f>H6/H14*100</f>
        <v>13.042962259672441</v>
      </c>
      <c r="J6" s="526">
        <v>1091</v>
      </c>
      <c r="K6" s="530">
        <f>J6/J14*100</f>
        <v>12.697858472998139</v>
      </c>
      <c r="L6" s="526">
        <v>1143</v>
      </c>
      <c r="M6" s="530">
        <f>L6/L14*100</f>
        <v>13.40133661625044</v>
      </c>
      <c r="N6" s="526">
        <v>1076</v>
      </c>
      <c r="O6" s="530">
        <f>N6/N14*100</f>
        <v>12.717172911003427</v>
      </c>
    </row>
    <row r="7" spans="1:15" ht="13.9" customHeight="1">
      <c r="A7" s="525" t="s">
        <v>829</v>
      </c>
      <c r="B7" s="527">
        <v>579</v>
      </c>
      <c r="C7" s="530">
        <f>B7/B14*100</f>
        <v>6.822198656769177</v>
      </c>
      <c r="D7" s="527">
        <v>597</v>
      </c>
      <c r="E7" s="530">
        <f>D7/D14*100</f>
        <v>7.3090107737512247</v>
      </c>
      <c r="F7" s="527">
        <v>600</v>
      </c>
      <c r="G7" s="530">
        <f>F7/F14*100</f>
        <v>7.1693153303859471</v>
      </c>
      <c r="H7" s="527">
        <v>621</v>
      </c>
      <c r="I7" s="530">
        <f>H7/H14*100</f>
        <v>7.3700450985046277</v>
      </c>
      <c r="J7" s="527">
        <v>714</v>
      </c>
      <c r="K7" s="530">
        <f>J7/J14*100</f>
        <v>8.3100558659217878</v>
      </c>
      <c r="L7" s="527">
        <v>694</v>
      </c>
      <c r="M7" s="530">
        <f>L7/L14*100</f>
        <v>8.1369445421503102</v>
      </c>
      <c r="N7" s="527">
        <v>769</v>
      </c>
      <c r="O7" s="530">
        <f>N7/N14*100</f>
        <v>9.0887601938305167</v>
      </c>
    </row>
    <row r="8" spans="1:15" ht="13.9" customHeight="1">
      <c r="A8" s="525" t="s">
        <v>830</v>
      </c>
      <c r="B8" s="527">
        <v>0</v>
      </c>
      <c r="C8" s="530">
        <v>0</v>
      </c>
      <c r="D8" s="527">
        <v>18</v>
      </c>
      <c r="E8" s="530">
        <f>D8/D14*100</f>
        <v>0.22037218413320275</v>
      </c>
      <c r="F8" s="527">
        <v>68</v>
      </c>
      <c r="G8" s="530">
        <f>F8/F14*100</f>
        <v>0.81252240411040755</v>
      </c>
      <c r="H8" s="527">
        <v>169</v>
      </c>
      <c r="I8" s="530">
        <f>H8/H14*100</f>
        <v>2.0056966532162357</v>
      </c>
      <c r="J8" s="527">
        <v>174</v>
      </c>
      <c r="K8" s="530">
        <f>J8/J14*100</f>
        <v>2.0251396648044691</v>
      </c>
      <c r="L8" s="527">
        <v>166</v>
      </c>
      <c r="M8" s="530">
        <f>L8/L14*100</f>
        <v>1.9463008559033885</v>
      </c>
      <c r="N8" s="527">
        <v>148</v>
      </c>
      <c r="O8" s="530">
        <f>N8/N14*100</f>
        <v>1.7492022219595793</v>
      </c>
    </row>
    <row r="9" spans="1:15" ht="13.9" customHeight="1">
      <c r="A9" s="525" t="s">
        <v>831</v>
      </c>
      <c r="B9" s="527">
        <v>273</v>
      </c>
      <c r="C9" s="530">
        <f>B9/B14*100</f>
        <v>3.2166843407564509</v>
      </c>
      <c r="D9" s="527">
        <v>221</v>
      </c>
      <c r="E9" s="530">
        <f>D9/D14*100</f>
        <v>2.7056807051909892</v>
      </c>
      <c r="F9" s="527">
        <v>185</v>
      </c>
      <c r="G9" s="530">
        <f>F9/F14*100</f>
        <v>2.2105388935356673</v>
      </c>
      <c r="H9" s="527">
        <v>59</v>
      </c>
      <c r="I9" s="530">
        <f>H9/H14*100</f>
        <v>0.70021362449560887</v>
      </c>
      <c r="J9" s="527">
        <v>57</v>
      </c>
      <c r="K9" s="530">
        <f>J9/J14*100</f>
        <v>0.66340782122905029</v>
      </c>
      <c r="L9" s="527">
        <v>56</v>
      </c>
      <c r="M9" s="530">
        <f>L9/L14*100</f>
        <v>0.65658342126861291</v>
      </c>
      <c r="N9" s="527">
        <v>52</v>
      </c>
      <c r="O9" s="530">
        <f>N9/N14*100</f>
        <v>0.6145845644722846</v>
      </c>
    </row>
    <row r="10" spans="1:15" ht="13.9" customHeight="1">
      <c r="A10" s="525" t="s">
        <v>832</v>
      </c>
      <c r="B10" s="527">
        <v>46</v>
      </c>
      <c r="C10" s="530">
        <f>B10/B14*100</f>
        <v>0.54200542005420049</v>
      </c>
      <c r="D10" s="527">
        <v>48</v>
      </c>
      <c r="E10" s="530">
        <f>D10/D14*100</f>
        <v>0.5876591576885406</v>
      </c>
      <c r="F10" s="527">
        <v>34</v>
      </c>
      <c r="G10" s="530">
        <f>F10/F14*100</f>
        <v>0.40626120205520377</v>
      </c>
      <c r="H10" s="527">
        <v>42</v>
      </c>
      <c r="I10" s="530">
        <f>H10/H14*100</f>
        <v>0.49845715642060295</v>
      </c>
      <c r="J10" s="527">
        <v>49</v>
      </c>
      <c r="K10" s="530">
        <f>J10/J14*100</f>
        <v>0.57029795158286778</v>
      </c>
      <c r="L10" s="527">
        <v>29</v>
      </c>
      <c r="M10" s="530">
        <f>L10/L14*100</f>
        <v>0.34001641458553172</v>
      </c>
      <c r="N10" s="527">
        <v>39</v>
      </c>
      <c r="O10" s="530">
        <f>N10/N14*100</f>
        <v>0.46093842335421348</v>
      </c>
    </row>
    <row r="11" spans="1:15" ht="13.9" customHeight="1">
      <c r="A11" s="525" t="s">
        <v>833</v>
      </c>
      <c r="B11" s="527">
        <v>132</v>
      </c>
      <c r="C11" s="530">
        <f>B11/B14*100</f>
        <v>1.5553199010250973</v>
      </c>
      <c r="D11" s="527">
        <v>141</v>
      </c>
      <c r="E11" s="530">
        <f>D11/D14*100</f>
        <v>1.7262487757100882</v>
      </c>
      <c r="F11" s="527">
        <v>118</v>
      </c>
      <c r="G11" s="530">
        <f>F11/F14*100</f>
        <v>1.4099653483092365</v>
      </c>
      <c r="H11" s="527">
        <v>164</v>
      </c>
      <c r="I11" s="530">
        <f>H11/H14*100</f>
        <v>1.9463565155471163</v>
      </c>
      <c r="J11" s="527">
        <v>167</v>
      </c>
      <c r="K11" s="530">
        <f>J11/J14*100</f>
        <v>1.9436685288640596</v>
      </c>
      <c r="L11" s="527">
        <v>191</v>
      </c>
      <c r="M11" s="530">
        <f>L11/L14*100</f>
        <v>2.239418454684019</v>
      </c>
      <c r="N11" s="527">
        <v>144</v>
      </c>
      <c r="O11" s="530">
        <f>N11/N14*100</f>
        <v>1.701926486230942</v>
      </c>
    </row>
    <row r="12" spans="1:15" ht="13.9" customHeight="1">
      <c r="A12" s="525" t="s">
        <v>834</v>
      </c>
      <c r="B12" s="527">
        <v>397</v>
      </c>
      <c r="C12" s="530">
        <f>B12/B14*100</f>
        <v>4.6777424295982089</v>
      </c>
      <c r="D12" s="527">
        <v>415</v>
      </c>
      <c r="E12" s="530">
        <f>D12/D14*100</f>
        <v>5.0808031341821742</v>
      </c>
      <c r="F12" s="527">
        <v>396</v>
      </c>
      <c r="G12" s="530">
        <f>F12/F14*100</f>
        <v>4.7317481180547256</v>
      </c>
      <c r="H12" s="527">
        <v>460</v>
      </c>
      <c r="I12" s="530">
        <f>H12/H14*100</f>
        <v>5.4592926655589835</v>
      </c>
      <c r="J12" s="527">
        <v>431</v>
      </c>
      <c r="K12" s="530">
        <f>J12/J14*100</f>
        <v>5.0162942271880819</v>
      </c>
      <c r="L12" s="527">
        <v>416</v>
      </c>
      <c r="M12" s="530">
        <f>L12/L14*100</f>
        <v>4.8774768437096965</v>
      </c>
      <c r="N12" s="527">
        <v>450</v>
      </c>
      <c r="O12" s="530">
        <f>N12/N14*100</f>
        <v>5.3185202694716942</v>
      </c>
    </row>
    <row r="13" spans="1:15">
      <c r="A13" s="525" t="s">
        <v>835</v>
      </c>
      <c r="B13" s="527">
        <v>276</v>
      </c>
      <c r="C13" s="530">
        <f>B13/B14*100</f>
        <v>3.2520325203252036</v>
      </c>
      <c r="D13" s="527">
        <v>333</v>
      </c>
      <c r="E13" s="530">
        <f>D13/D14*100</f>
        <v>4.0768854064642506</v>
      </c>
      <c r="F13" s="527">
        <v>355</v>
      </c>
      <c r="G13" s="530">
        <f>F13/F14*100</f>
        <v>4.2418449038116863</v>
      </c>
      <c r="H13" s="527">
        <v>267</v>
      </c>
      <c r="I13" s="530">
        <f>H13/H14*100</f>
        <v>3.1687633515309752</v>
      </c>
      <c r="J13" s="527">
        <v>422</v>
      </c>
      <c r="K13" s="530">
        <f>J13/J14*100</f>
        <v>4.9115456238361261</v>
      </c>
      <c r="L13" s="527">
        <v>343</v>
      </c>
      <c r="M13" s="530">
        <f>L13/L14*100</f>
        <v>4.0215734552702544</v>
      </c>
      <c r="N13" s="527">
        <v>378</v>
      </c>
      <c r="O13" s="530">
        <f>N13/N14*100</f>
        <v>4.4675570263562223</v>
      </c>
    </row>
    <row r="14" spans="1:15">
      <c r="A14" s="457" t="s">
        <v>588</v>
      </c>
      <c r="B14" s="534">
        <f>SUM(B4:B13)</f>
        <v>8487</v>
      </c>
      <c r="C14" s="534"/>
      <c r="D14" s="534">
        <f>SUM(D4:D13)</f>
        <v>8168</v>
      </c>
      <c r="E14" s="534"/>
      <c r="F14" s="534">
        <f>SUM(F4:F13)</f>
        <v>8369</v>
      </c>
      <c r="G14" s="534"/>
      <c r="H14" s="534">
        <f>SUM(H4:H13)</f>
        <v>8426</v>
      </c>
      <c r="I14" s="534"/>
      <c r="J14" s="534">
        <f>SUM(J4:J13)</f>
        <v>8592</v>
      </c>
      <c r="K14" s="534"/>
      <c r="L14" s="534">
        <f>SUM(L4:L13)</f>
        <v>8529</v>
      </c>
      <c r="M14" s="534"/>
      <c r="N14" s="534">
        <f>SUM(N4:N13)</f>
        <v>8461</v>
      </c>
      <c r="O14" s="534"/>
    </row>
    <row r="15" spans="1:15">
      <c r="A15" s="177" t="s">
        <v>836</v>
      </c>
    </row>
  </sheetData>
  <pageMargins left="0.7" right="0.7" top="0.78740157499999996" bottom="0.78740157499999996"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election activeCell="A2" sqref="A2"/>
    </sheetView>
  </sheetViews>
  <sheetFormatPr baseColWidth="10" defaultColWidth="11.25" defaultRowHeight="12.75"/>
  <cols>
    <col min="1" max="1" width="52.375" style="183" customWidth="1"/>
    <col min="2" max="2" width="9" style="183" customWidth="1"/>
    <col min="3" max="3" width="14.875" style="183" customWidth="1"/>
    <col min="4" max="4" width="13.375" style="183" customWidth="1"/>
    <col min="5" max="5" width="12.75" style="183" customWidth="1"/>
    <col min="6" max="6" width="15" style="183" customWidth="1"/>
    <col min="7" max="7" width="12.25" style="183" customWidth="1"/>
    <col min="8" max="16384" width="11.25" style="183"/>
  </cols>
  <sheetData>
    <row r="1" spans="1:10" ht="27.6" customHeight="1">
      <c r="A1" s="433" t="s">
        <v>2354</v>
      </c>
      <c r="B1" s="433"/>
      <c r="C1" s="433"/>
      <c r="D1" s="433"/>
      <c r="E1" s="433"/>
      <c r="F1" s="433"/>
      <c r="G1" s="433"/>
      <c r="H1" s="433"/>
      <c r="I1" s="204"/>
      <c r="J1" s="204"/>
    </row>
    <row r="2" spans="1:10" ht="36" customHeight="1">
      <c r="A2" s="522" t="s">
        <v>839</v>
      </c>
      <c r="B2" s="522" t="s">
        <v>837</v>
      </c>
      <c r="C2" s="532" t="s">
        <v>970</v>
      </c>
      <c r="D2" s="532" t="s">
        <v>971</v>
      </c>
      <c r="E2" s="532" t="s">
        <v>838</v>
      </c>
      <c r="F2" s="532" t="s">
        <v>973</v>
      </c>
      <c r="G2" s="532" t="s">
        <v>972</v>
      </c>
      <c r="H2" s="532" t="s">
        <v>17</v>
      </c>
    </row>
    <row r="3" spans="1:10" ht="13.9" customHeight="1">
      <c r="A3" s="519" t="s">
        <v>840</v>
      </c>
      <c r="B3" s="523">
        <v>0</v>
      </c>
      <c r="C3" s="523">
        <v>0</v>
      </c>
      <c r="D3" s="523">
        <v>4</v>
      </c>
      <c r="E3" s="523">
        <v>13</v>
      </c>
      <c r="F3" s="523">
        <v>2</v>
      </c>
      <c r="G3" s="523">
        <v>1</v>
      </c>
      <c r="H3" s="523">
        <v>20</v>
      </c>
    </row>
    <row r="4" spans="1:10" ht="13.9" customHeight="1">
      <c r="A4" s="519" t="s">
        <v>841</v>
      </c>
      <c r="B4" s="523">
        <v>0</v>
      </c>
      <c r="C4" s="523">
        <v>0</v>
      </c>
      <c r="D4" s="523">
        <v>89</v>
      </c>
      <c r="E4" s="523">
        <v>0</v>
      </c>
      <c r="F4" s="523">
        <v>0</v>
      </c>
      <c r="G4" s="523">
        <v>0</v>
      </c>
      <c r="H4" s="523">
        <v>89</v>
      </c>
    </row>
    <row r="5" spans="1:10" ht="13.9" customHeight="1">
      <c r="A5" s="519" t="s">
        <v>842</v>
      </c>
      <c r="B5" s="523">
        <v>0</v>
      </c>
      <c r="C5" s="523">
        <v>0</v>
      </c>
      <c r="D5" s="523">
        <v>27</v>
      </c>
      <c r="E5" s="523">
        <v>0</v>
      </c>
      <c r="F5" s="523">
        <v>0</v>
      </c>
      <c r="G5" s="523">
        <v>0</v>
      </c>
      <c r="H5" s="523">
        <v>27</v>
      </c>
    </row>
    <row r="6" spans="1:10" ht="13.9" customHeight="1">
      <c r="A6" s="519" t="s">
        <v>843</v>
      </c>
      <c r="B6" s="523">
        <v>0</v>
      </c>
      <c r="C6" s="523">
        <v>0</v>
      </c>
      <c r="D6" s="523">
        <v>185</v>
      </c>
      <c r="E6" s="523">
        <v>0</v>
      </c>
      <c r="F6" s="523">
        <v>0</v>
      </c>
      <c r="G6" s="523">
        <v>0</v>
      </c>
      <c r="H6" s="523">
        <v>185</v>
      </c>
    </row>
    <row r="7" spans="1:10" ht="13.9" customHeight="1">
      <c r="A7" s="519" t="s">
        <v>844</v>
      </c>
      <c r="B7" s="523">
        <v>0</v>
      </c>
      <c r="C7" s="523">
        <v>0</v>
      </c>
      <c r="D7" s="523">
        <v>24</v>
      </c>
      <c r="E7" s="523">
        <v>0</v>
      </c>
      <c r="F7" s="523">
        <v>0</v>
      </c>
      <c r="G7" s="523">
        <v>0</v>
      </c>
      <c r="H7" s="523">
        <v>24</v>
      </c>
    </row>
    <row r="8" spans="1:10" ht="13.9" customHeight="1">
      <c r="A8" s="519" t="s">
        <v>845</v>
      </c>
      <c r="B8" s="523">
        <v>0</v>
      </c>
      <c r="C8" s="523">
        <v>0</v>
      </c>
      <c r="D8" s="523">
        <v>17</v>
      </c>
      <c r="E8" s="523">
        <v>0</v>
      </c>
      <c r="F8" s="523">
        <v>0</v>
      </c>
      <c r="G8" s="523">
        <v>0</v>
      </c>
      <c r="H8" s="523">
        <v>17</v>
      </c>
    </row>
    <row r="9" spans="1:10" ht="13.9" customHeight="1">
      <c r="A9" s="519" t="s">
        <v>846</v>
      </c>
      <c r="B9" s="523">
        <v>0</v>
      </c>
      <c r="C9" s="523">
        <v>0</v>
      </c>
      <c r="D9" s="523">
        <v>71</v>
      </c>
      <c r="E9" s="523">
        <v>1</v>
      </c>
      <c r="F9" s="523">
        <v>0</v>
      </c>
      <c r="G9" s="523">
        <v>0</v>
      </c>
      <c r="H9" s="523">
        <v>72</v>
      </c>
    </row>
    <row r="10" spans="1:10" ht="13.9" customHeight="1">
      <c r="A10" s="519" t="s">
        <v>847</v>
      </c>
      <c r="B10" s="523">
        <v>0</v>
      </c>
      <c r="C10" s="523">
        <v>0</v>
      </c>
      <c r="D10" s="523">
        <v>61</v>
      </c>
      <c r="E10" s="523">
        <v>0</v>
      </c>
      <c r="F10" s="523">
        <v>0</v>
      </c>
      <c r="G10" s="523">
        <v>0</v>
      </c>
      <c r="H10" s="523">
        <v>61</v>
      </c>
    </row>
    <row r="11" spans="1:10" ht="13.9" customHeight="1">
      <c r="A11" s="519" t="s">
        <v>848</v>
      </c>
      <c r="B11" s="523">
        <v>0</v>
      </c>
      <c r="C11" s="523">
        <v>0</v>
      </c>
      <c r="D11" s="523">
        <v>15</v>
      </c>
      <c r="E11" s="523">
        <v>0</v>
      </c>
      <c r="F11" s="523">
        <v>0</v>
      </c>
      <c r="G11" s="523">
        <v>0</v>
      </c>
      <c r="H11" s="523">
        <v>15</v>
      </c>
    </row>
    <row r="12" spans="1:10" ht="13.9" customHeight="1">
      <c r="A12" s="519" t="s">
        <v>849</v>
      </c>
      <c r="B12" s="523">
        <v>0</v>
      </c>
      <c r="C12" s="523">
        <v>0</v>
      </c>
      <c r="D12" s="523">
        <v>48</v>
      </c>
      <c r="E12" s="523">
        <v>90</v>
      </c>
      <c r="F12" s="523">
        <v>3</v>
      </c>
      <c r="G12" s="523">
        <v>12</v>
      </c>
      <c r="H12" s="523">
        <v>153</v>
      </c>
    </row>
    <row r="13" spans="1:10" ht="13.9" customHeight="1">
      <c r="A13" s="519" t="s">
        <v>850</v>
      </c>
      <c r="B13" s="523">
        <v>0</v>
      </c>
      <c r="C13" s="523">
        <v>0</v>
      </c>
      <c r="D13" s="523">
        <v>15</v>
      </c>
      <c r="E13" s="523">
        <v>5</v>
      </c>
      <c r="F13" s="523">
        <v>0</v>
      </c>
      <c r="G13" s="523">
        <v>1</v>
      </c>
      <c r="H13" s="523">
        <v>21</v>
      </c>
    </row>
    <row r="14" spans="1:10" ht="13.9" customHeight="1">
      <c r="A14" s="519" t="s">
        <v>851</v>
      </c>
      <c r="B14" s="523">
        <v>0</v>
      </c>
      <c r="C14" s="523">
        <v>0</v>
      </c>
      <c r="D14" s="523">
        <v>17</v>
      </c>
      <c r="E14" s="523">
        <v>0</v>
      </c>
      <c r="F14" s="523">
        <v>0</v>
      </c>
      <c r="G14" s="523">
        <v>0</v>
      </c>
      <c r="H14" s="523">
        <v>17</v>
      </c>
    </row>
    <row r="15" spans="1:10" ht="13.9" customHeight="1">
      <c r="A15" s="519" t="s">
        <v>852</v>
      </c>
      <c r="B15" s="523">
        <v>0</v>
      </c>
      <c r="C15" s="523">
        <v>0</v>
      </c>
      <c r="D15" s="523">
        <v>26</v>
      </c>
      <c r="E15" s="523">
        <v>0</v>
      </c>
      <c r="F15" s="523">
        <v>0</v>
      </c>
      <c r="G15" s="523">
        <v>0</v>
      </c>
      <c r="H15" s="523">
        <v>26</v>
      </c>
    </row>
    <row r="16" spans="1:10" ht="13.9" customHeight="1">
      <c r="A16" s="519" t="s">
        <v>853</v>
      </c>
      <c r="B16" s="523">
        <v>0</v>
      </c>
      <c r="C16" s="523">
        <v>0</v>
      </c>
      <c r="D16" s="523">
        <v>61</v>
      </c>
      <c r="E16" s="523">
        <v>0</v>
      </c>
      <c r="F16" s="523">
        <v>0</v>
      </c>
      <c r="G16" s="523">
        <v>0</v>
      </c>
      <c r="H16" s="523">
        <v>61</v>
      </c>
    </row>
    <row r="17" spans="1:8" ht="13.9" customHeight="1">
      <c r="A17" s="519" t="s">
        <v>854</v>
      </c>
      <c r="B17" s="523">
        <v>0</v>
      </c>
      <c r="C17" s="523">
        <v>0</v>
      </c>
      <c r="D17" s="523">
        <v>65</v>
      </c>
      <c r="E17" s="523">
        <v>5</v>
      </c>
      <c r="F17" s="523">
        <v>0</v>
      </c>
      <c r="G17" s="523">
        <v>0</v>
      </c>
      <c r="H17" s="523">
        <v>70</v>
      </c>
    </row>
    <row r="18" spans="1:8" ht="13.9" customHeight="1">
      <c r="A18" s="519" t="s">
        <v>855</v>
      </c>
      <c r="B18" s="523">
        <v>0</v>
      </c>
      <c r="C18" s="523">
        <v>0</v>
      </c>
      <c r="D18" s="523">
        <v>0</v>
      </c>
      <c r="E18" s="523">
        <v>28</v>
      </c>
      <c r="F18" s="523">
        <v>0</v>
      </c>
      <c r="G18" s="523">
        <v>0</v>
      </c>
      <c r="H18" s="523">
        <v>28</v>
      </c>
    </row>
    <row r="19" spans="1:8" ht="13.9" customHeight="1">
      <c r="A19" s="519" t="s">
        <v>856</v>
      </c>
      <c r="B19" s="523">
        <v>0</v>
      </c>
      <c r="C19" s="523">
        <v>0</v>
      </c>
      <c r="D19" s="523">
        <v>16</v>
      </c>
      <c r="E19" s="523">
        <v>0</v>
      </c>
      <c r="F19" s="523">
        <v>0</v>
      </c>
      <c r="G19" s="523">
        <v>0</v>
      </c>
      <c r="H19" s="523">
        <v>16</v>
      </c>
    </row>
    <row r="20" spans="1:8" ht="13.9" customHeight="1">
      <c r="A20" s="519" t="s">
        <v>857</v>
      </c>
      <c r="B20" s="523">
        <v>0</v>
      </c>
      <c r="C20" s="523">
        <v>0</v>
      </c>
      <c r="D20" s="523">
        <v>0</v>
      </c>
      <c r="E20" s="523">
        <v>5</v>
      </c>
      <c r="F20" s="523">
        <v>0</v>
      </c>
      <c r="G20" s="523">
        <v>0</v>
      </c>
      <c r="H20" s="523">
        <v>5</v>
      </c>
    </row>
    <row r="21" spans="1:8" ht="13.9" customHeight="1">
      <c r="A21" s="519" t="s">
        <v>858</v>
      </c>
      <c r="B21" s="523">
        <v>0</v>
      </c>
      <c r="C21" s="523">
        <v>0</v>
      </c>
      <c r="D21" s="523">
        <v>19</v>
      </c>
      <c r="E21" s="523">
        <v>2</v>
      </c>
      <c r="F21" s="523">
        <v>0</v>
      </c>
      <c r="G21" s="523">
        <v>1</v>
      </c>
      <c r="H21" s="523">
        <v>22</v>
      </c>
    </row>
    <row r="22" spans="1:8" ht="13.9" customHeight="1">
      <c r="A22" s="519" t="s">
        <v>859</v>
      </c>
      <c r="B22" s="523">
        <v>0</v>
      </c>
      <c r="C22" s="523">
        <v>37</v>
      </c>
      <c r="D22" s="523">
        <v>0</v>
      </c>
      <c r="E22" s="523">
        <v>0</v>
      </c>
      <c r="F22" s="523">
        <v>0</v>
      </c>
      <c r="G22" s="523">
        <v>0</v>
      </c>
      <c r="H22" s="523">
        <v>37</v>
      </c>
    </row>
    <row r="23" spans="1:8" ht="13.9" customHeight="1">
      <c r="A23" s="519" t="s">
        <v>860</v>
      </c>
      <c r="B23" s="523">
        <v>0</v>
      </c>
      <c r="C23" s="523">
        <v>13</v>
      </c>
      <c r="D23" s="523">
        <v>1</v>
      </c>
      <c r="E23" s="523">
        <v>0</v>
      </c>
      <c r="F23" s="523">
        <v>0</v>
      </c>
      <c r="G23" s="523">
        <v>0</v>
      </c>
      <c r="H23" s="523">
        <v>14</v>
      </c>
    </row>
    <row r="24" spans="1:8" ht="13.9" customHeight="1">
      <c r="A24" s="519" t="s">
        <v>861</v>
      </c>
      <c r="B24" s="523">
        <v>0</v>
      </c>
      <c r="C24" s="523">
        <v>0</v>
      </c>
      <c r="D24" s="523">
        <v>0</v>
      </c>
      <c r="E24" s="523">
        <v>32</v>
      </c>
      <c r="F24" s="523">
        <v>0</v>
      </c>
      <c r="G24" s="523">
        <v>0</v>
      </c>
      <c r="H24" s="523">
        <v>32</v>
      </c>
    </row>
    <row r="25" spans="1:8" ht="13.9" customHeight="1">
      <c r="A25" s="519" t="s">
        <v>862</v>
      </c>
      <c r="B25" s="523">
        <v>0</v>
      </c>
      <c r="C25" s="523">
        <v>0</v>
      </c>
      <c r="D25" s="523">
        <v>0</v>
      </c>
      <c r="E25" s="523">
        <v>0</v>
      </c>
      <c r="F25" s="523">
        <v>4</v>
      </c>
      <c r="G25" s="523">
        <v>79</v>
      </c>
      <c r="H25" s="523">
        <v>83</v>
      </c>
    </row>
    <row r="26" spans="1:8" ht="13.9" customHeight="1">
      <c r="A26" s="519" t="s">
        <v>863</v>
      </c>
      <c r="B26" s="523">
        <v>0</v>
      </c>
      <c r="C26" s="523">
        <v>0</v>
      </c>
      <c r="D26" s="523">
        <v>0</v>
      </c>
      <c r="E26" s="523">
        <v>0</v>
      </c>
      <c r="F26" s="523">
        <v>35</v>
      </c>
      <c r="G26" s="523">
        <v>110</v>
      </c>
      <c r="H26" s="523">
        <v>145</v>
      </c>
    </row>
    <row r="27" spans="1:8" ht="13.9" customHeight="1">
      <c r="A27" s="519" t="s">
        <v>864</v>
      </c>
      <c r="B27" s="523">
        <v>0</v>
      </c>
      <c r="C27" s="523">
        <v>0</v>
      </c>
      <c r="D27" s="523">
        <v>0</v>
      </c>
      <c r="E27" s="523">
        <v>21</v>
      </c>
      <c r="F27" s="523">
        <v>0</v>
      </c>
      <c r="G27" s="523">
        <v>0</v>
      </c>
      <c r="H27" s="523">
        <v>21</v>
      </c>
    </row>
    <row r="28" spans="1:8" ht="13.9" customHeight="1">
      <c r="A28" s="519" t="s">
        <v>865</v>
      </c>
      <c r="B28" s="523">
        <v>0</v>
      </c>
      <c r="C28" s="523">
        <v>0</v>
      </c>
      <c r="D28" s="523">
        <v>0</v>
      </c>
      <c r="E28" s="523">
        <v>54</v>
      </c>
      <c r="F28" s="523">
        <v>0</v>
      </c>
      <c r="G28" s="523">
        <v>0</v>
      </c>
      <c r="H28" s="523">
        <v>54</v>
      </c>
    </row>
    <row r="29" spans="1:8" ht="13.9" customHeight="1">
      <c r="A29" s="519" t="s">
        <v>866</v>
      </c>
      <c r="B29" s="523">
        <v>0</v>
      </c>
      <c r="C29" s="523">
        <v>0</v>
      </c>
      <c r="D29" s="523">
        <v>0</v>
      </c>
      <c r="E29" s="523">
        <v>61</v>
      </c>
      <c r="F29" s="523">
        <v>0</v>
      </c>
      <c r="G29" s="523">
        <v>0</v>
      </c>
      <c r="H29" s="523">
        <v>61</v>
      </c>
    </row>
    <row r="30" spans="1:8" ht="13.9" customHeight="1">
      <c r="A30" s="519" t="s">
        <v>867</v>
      </c>
      <c r="B30" s="523">
        <v>0</v>
      </c>
      <c r="C30" s="523">
        <v>0</v>
      </c>
      <c r="D30" s="523">
        <v>0</v>
      </c>
      <c r="E30" s="523">
        <v>8</v>
      </c>
      <c r="F30" s="523">
        <v>1</v>
      </c>
      <c r="G30" s="523">
        <v>5</v>
      </c>
      <c r="H30" s="523">
        <v>14</v>
      </c>
    </row>
    <row r="31" spans="1:8" ht="13.9" customHeight="1">
      <c r="A31" s="519" t="s">
        <v>868</v>
      </c>
      <c r="B31" s="523">
        <v>0</v>
      </c>
      <c r="C31" s="523">
        <v>0</v>
      </c>
      <c r="D31" s="523">
        <v>0</v>
      </c>
      <c r="E31" s="523">
        <v>29</v>
      </c>
      <c r="F31" s="523">
        <v>0</v>
      </c>
      <c r="G31" s="523">
        <v>0</v>
      </c>
      <c r="H31" s="523">
        <v>29</v>
      </c>
    </row>
    <row r="32" spans="1:8" ht="13.9" customHeight="1">
      <c r="A32" s="519" t="s">
        <v>869</v>
      </c>
      <c r="B32" s="523">
        <v>0</v>
      </c>
      <c r="C32" s="523">
        <v>0</v>
      </c>
      <c r="D32" s="523">
        <v>0</v>
      </c>
      <c r="E32" s="523">
        <v>45</v>
      </c>
      <c r="F32" s="523">
        <v>0</v>
      </c>
      <c r="G32" s="523">
        <v>0</v>
      </c>
      <c r="H32" s="523">
        <v>45</v>
      </c>
    </row>
    <row r="33" spans="1:8" ht="13.9" customHeight="1">
      <c r="A33" s="519" t="s">
        <v>870</v>
      </c>
      <c r="B33" s="523">
        <v>0</v>
      </c>
      <c r="C33" s="523">
        <v>0</v>
      </c>
      <c r="D33" s="523">
        <v>0</v>
      </c>
      <c r="E33" s="523">
        <v>47</v>
      </c>
      <c r="F33" s="523">
        <v>0</v>
      </c>
      <c r="G33" s="523">
        <v>0</v>
      </c>
      <c r="H33" s="523">
        <v>47</v>
      </c>
    </row>
    <row r="34" spans="1:8" ht="13.9" customHeight="1">
      <c r="A34" s="519" t="s">
        <v>871</v>
      </c>
      <c r="B34" s="523">
        <v>0</v>
      </c>
      <c r="C34" s="523">
        <v>0</v>
      </c>
      <c r="D34" s="523">
        <v>0</v>
      </c>
      <c r="E34" s="523">
        <v>72</v>
      </c>
      <c r="F34" s="523">
        <v>1</v>
      </c>
      <c r="G34" s="523">
        <v>18</v>
      </c>
      <c r="H34" s="523">
        <v>91</v>
      </c>
    </row>
    <row r="35" spans="1:8" ht="13.9" customHeight="1">
      <c r="A35" s="519" t="s">
        <v>872</v>
      </c>
      <c r="B35" s="523">
        <v>0</v>
      </c>
      <c r="C35" s="523">
        <v>0</v>
      </c>
      <c r="D35" s="523">
        <v>0</v>
      </c>
      <c r="E35" s="523">
        <v>42</v>
      </c>
      <c r="F35" s="523">
        <v>1</v>
      </c>
      <c r="G35" s="523">
        <v>0</v>
      </c>
      <c r="H35" s="523">
        <v>43</v>
      </c>
    </row>
    <row r="36" spans="1:8" ht="13.9" customHeight="1">
      <c r="A36" s="519" t="s">
        <v>873</v>
      </c>
      <c r="B36" s="523">
        <v>0</v>
      </c>
      <c r="C36" s="523">
        <v>0</v>
      </c>
      <c r="D36" s="523">
        <v>0</v>
      </c>
      <c r="E36" s="523">
        <v>13</v>
      </c>
      <c r="F36" s="523">
        <v>1</v>
      </c>
      <c r="G36" s="523">
        <v>2</v>
      </c>
      <c r="H36" s="523">
        <v>16</v>
      </c>
    </row>
    <row r="37" spans="1:8" ht="13.9" customHeight="1">
      <c r="A37" s="519" t="s">
        <v>874</v>
      </c>
      <c r="B37" s="523">
        <v>0</v>
      </c>
      <c r="C37" s="523">
        <v>0</v>
      </c>
      <c r="D37" s="523">
        <v>0</v>
      </c>
      <c r="E37" s="523">
        <v>0</v>
      </c>
      <c r="F37" s="523">
        <v>2</v>
      </c>
      <c r="G37" s="523">
        <v>32</v>
      </c>
      <c r="H37" s="523">
        <v>34</v>
      </c>
    </row>
    <row r="38" spans="1:8" ht="13.9" customHeight="1">
      <c r="A38" s="519" t="s">
        <v>875</v>
      </c>
      <c r="B38" s="523">
        <v>0</v>
      </c>
      <c r="C38" s="523">
        <v>0</v>
      </c>
      <c r="D38" s="523">
        <v>0</v>
      </c>
      <c r="E38" s="523">
        <v>0</v>
      </c>
      <c r="F38" s="523">
        <v>2</v>
      </c>
      <c r="G38" s="523">
        <v>15</v>
      </c>
      <c r="H38" s="523">
        <v>17</v>
      </c>
    </row>
    <row r="39" spans="1:8" ht="13.9" customHeight="1">
      <c r="A39" s="519" t="s">
        <v>876</v>
      </c>
      <c r="B39" s="523">
        <v>0</v>
      </c>
      <c r="C39" s="523">
        <v>0</v>
      </c>
      <c r="D39" s="523">
        <v>0</v>
      </c>
      <c r="E39" s="523">
        <v>206</v>
      </c>
      <c r="F39" s="523">
        <v>8</v>
      </c>
      <c r="G39" s="523">
        <v>4</v>
      </c>
      <c r="H39" s="523">
        <v>218</v>
      </c>
    </row>
    <row r="40" spans="1:8" ht="13.9" customHeight="1">
      <c r="A40" s="519" t="s">
        <v>877</v>
      </c>
      <c r="B40" s="523">
        <v>0</v>
      </c>
      <c r="C40" s="523">
        <v>0</v>
      </c>
      <c r="D40" s="523">
        <v>0</v>
      </c>
      <c r="E40" s="523">
        <v>10</v>
      </c>
      <c r="F40" s="523">
        <v>0</v>
      </c>
      <c r="G40" s="523">
        <v>0</v>
      </c>
      <c r="H40" s="523">
        <v>10</v>
      </c>
    </row>
    <row r="41" spans="1:8" ht="13.9" customHeight="1">
      <c r="A41" s="519" t="s">
        <v>878</v>
      </c>
      <c r="B41" s="523">
        <v>0</v>
      </c>
      <c r="C41" s="523">
        <v>0</v>
      </c>
      <c r="D41" s="523">
        <v>0</v>
      </c>
      <c r="E41" s="523">
        <v>14</v>
      </c>
      <c r="F41" s="523">
        <v>1</v>
      </c>
      <c r="G41" s="523">
        <v>0</v>
      </c>
      <c r="H41" s="523">
        <v>15</v>
      </c>
    </row>
    <row r="42" spans="1:8" ht="13.9" customHeight="1">
      <c r="A42" s="519" t="s">
        <v>879</v>
      </c>
      <c r="B42" s="523">
        <v>0</v>
      </c>
      <c r="C42" s="523">
        <v>0</v>
      </c>
      <c r="D42" s="523">
        <v>0</v>
      </c>
      <c r="E42" s="523">
        <v>44</v>
      </c>
      <c r="F42" s="523">
        <v>0</v>
      </c>
      <c r="G42" s="523">
        <v>1</v>
      </c>
      <c r="H42" s="523">
        <v>45</v>
      </c>
    </row>
    <row r="43" spans="1:8" ht="13.9" customHeight="1">
      <c r="A43" s="519" t="s">
        <v>880</v>
      </c>
      <c r="B43" s="523">
        <v>0</v>
      </c>
      <c r="C43" s="523">
        <v>0</v>
      </c>
      <c r="D43" s="523">
        <v>0</v>
      </c>
      <c r="E43" s="523">
        <v>39</v>
      </c>
      <c r="F43" s="523">
        <v>1</v>
      </c>
      <c r="G43" s="523">
        <v>0</v>
      </c>
      <c r="H43" s="523">
        <v>40</v>
      </c>
    </row>
    <row r="44" spans="1:8" ht="13.9" customHeight="1">
      <c r="A44" s="519" t="s">
        <v>881</v>
      </c>
      <c r="B44" s="523">
        <v>0</v>
      </c>
      <c r="C44" s="523">
        <v>0</v>
      </c>
      <c r="D44" s="523">
        <v>0</v>
      </c>
      <c r="E44" s="523">
        <v>28</v>
      </c>
      <c r="F44" s="523">
        <v>0</v>
      </c>
      <c r="G44" s="523">
        <v>0</v>
      </c>
      <c r="H44" s="523">
        <v>28</v>
      </c>
    </row>
    <row r="45" spans="1:8" ht="13.9" customHeight="1">
      <c r="A45" s="519" t="s">
        <v>882</v>
      </c>
      <c r="B45" s="523">
        <v>0</v>
      </c>
      <c r="C45" s="523">
        <v>0</v>
      </c>
      <c r="D45" s="523">
        <v>0</v>
      </c>
      <c r="E45" s="523">
        <v>0</v>
      </c>
      <c r="F45" s="523">
        <v>2</v>
      </c>
      <c r="G45" s="523">
        <v>25</v>
      </c>
      <c r="H45" s="523">
        <v>27</v>
      </c>
    </row>
    <row r="46" spans="1:8" ht="13.9" customHeight="1">
      <c r="A46" s="519" t="s">
        <v>883</v>
      </c>
      <c r="B46" s="523">
        <v>0</v>
      </c>
      <c r="C46" s="523">
        <v>0</v>
      </c>
      <c r="D46" s="523">
        <v>0</v>
      </c>
      <c r="E46" s="523">
        <v>11</v>
      </c>
      <c r="F46" s="523">
        <v>2</v>
      </c>
      <c r="G46" s="523">
        <v>0</v>
      </c>
      <c r="H46" s="523">
        <v>13</v>
      </c>
    </row>
    <row r="47" spans="1:8" ht="13.9" customHeight="1">
      <c r="A47" s="519" t="s">
        <v>884</v>
      </c>
      <c r="B47" s="523">
        <v>0</v>
      </c>
      <c r="C47" s="523">
        <v>0</v>
      </c>
      <c r="D47" s="523">
        <v>0</v>
      </c>
      <c r="E47" s="523">
        <v>237</v>
      </c>
      <c r="F47" s="523">
        <v>6</v>
      </c>
      <c r="G47" s="523">
        <v>0</v>
      </c>
      <c r="H47" s="523">
        <v>243</v>
      </c>
    </row>
    <row r="48" spans="1:8" ht="13.9" customHeight="1">
      <c r="A48" s="519" t="s">
        <v>885</v>
      </c>
      <c r="B48" s="523">
        <v>0</v>
      </c>
      <c r="C48" s="523">
        <v>0</v>
      </c>
      <c r="D48" s="523">
        <v>0</v>
      </c>
      <c r="E48" s="523">
        <v>137</v>
      </c>
      <c r="F48" s="523">
        <v>60</v>
      </c>
      <c r="G48" s="523">
        <v>0</v>
      </c>
      <c r="H48" s="523">
        <v>197</v>
      </c>
    </row>
    <row r="49" spans="1:8" ht="13.9" customHeight="1">
      <c r="A49" s="519" t="s">
        <v>886</v>
      </c>
      <c r="B49" s="523">
        <v>0</v>
      </c>
      <c r="C49" s="523">
        <v>0</v>
      </c>
      <c r="D49" s="523">
        <v>0</v>
      </c>
      <c r="E49" s="523">
        <v>16</v>
      </c>
      <c r="F49" s="523">
        <v>2</v>
      </c>
      <c r="G49" s="523">
        <v>2</v>
      </c>
      <c r="H49" s="523">
        <v>20</v>
      </c>
    </row>
    <row r="50" spans="1:8" ht="13.9" customHeight="1">
      <c r="A50" s="519" t="s">
        <v>887</v>
      </c>
      <c r="B50" s="523">
        <v>0</v>
      </c>
      <c r="C50" s="523">
        <v>0</v>
      </c>
      <c r="D50" s="523">
        <v>0</v>
      </c>
      <c r="E50" s="523">
        <v>313</v>
      </c>
      <c r="F50" s="523">
        <v>0</v>
      </c>
      <c r="G50" s="523">
        <v>0</v>
      </c>
      <c r="H50" s="523">
        <v>313</v>
      </c>
    </row>
    <row r="51" spans="1:8" ht="13.9" customHeight="1">
      <c r="A51" s="519" t="s">
        <v>888</v>
      </c>
      <c r="B51" s="523">
        <v>0</v>
      </c>
      <c r="C51" s="523">
        <v>0</v>
      </c>
      <c r="D51" s="523">
        <v>0</v>
      </c>
      <c r="E51" s="523">
        <v>27</v>
      </c>
      <c r="F51" s="523">
        <v>0</v>
      </c>
      <c r="G51" s="523">
        <v>0</v>
      </c>
      <c r="H51" s="523">
        <v>27</v>
      </c>
    </row>
    <row r="52" spans="1:8" ht="13.9" customHeight="1">
      <c r="A52" s="519" t="s">
        <v>832</v>
      </c>
      <c r="B52" s="523">
        <v>0</v>
      </c>
      <c r="C52" s="523">
        <v>0</v>
      </c>
      <c r="D52" s="523">
        <v>24</v>
      </c>
      <c r="E52" s="523">
        <v>14</v>
      </c>
      <c r="F52" s="523">
        <v>1</v>
      </c>
      <c r="G52" s="523">
        <v>0</v>
      </c>
      <c r="H52" s="523">
        <v>39</v>
      </c>
    </row>
    <row r="53" spans="1:8" ht="13.9" customHeight="1">
      <c r="A53" s="519" t="s">
        <v>889</v>
      </c>
      <c r="B53" s="523">
        <v>0</v>
      </c>
      <c r="C53" s="523">
        <v>1</v>
      </c>
      <c r="D53" s="523">
        <v>519</v>
      </c>
      <c r="E53" s="523">
        <v>592</v>
      </c>
      <c r="F53" s="523">
        <v>94</v>
      </c>
      <c r="G53" s="523">
        <v>124</v>
      </c>
      <c r="H53" s="523">
        <v>1330</v>
      </c>
    </row>
    <row r="54" spans="1:8" ht="13.9" customHeight="1">
      <c r="A54" s="519" t="s">
        <v>890</v>
      </c>
      <c r="B54" s="523">
        <v>0</v>
      </c>
      <c r="C54" s="523">
        <v>0</v>
      </c>
      <c r="D54" s="523">
        <v>154</v>
      </c>
      <c r="E54" s="523">
        <v>129</v>
      </c>
      <c r="F54" s="523">
        <v>11</v>
      </c>
      <c r="G54" s="523">
        <v>42</v>
      </c>
      <c r="H54" s="523">
        <v>336</v>
      </c>
    </row>
    <row r="55" spans="1:8" ht="13.9" customHeight="1">
      <c r="A55" s="519" t="s">
        <v>891</v>
      </c>
      <c r="B55" s="523">
        <v>0</v>
      </c>
      <c r="C55" s="523">
        <v>2</v>
      </c>
      <c r="D55" s="523">
        <v>201</v>
      </c>
      <c r="E55" s="523">
        <v>916</v>
      </c>
      <c r="F55" s="523">
        <v>99</v>
      </c>
      <c r="G55" s="523">
        <v>240</v>
      </c>
      <c r="H55" s="523">
        <v>1458</v>
      </c>
    </row>
    <row r="56" spans="1:8" ht="13.9" customHeight="1">
      <c r="A56" s="519" t="s">
        <v>892</v>
      </c>
      <c r="B56" s="523">
        <v>0</v>
      </c>
      <c r="C56" s="523">
        <v>30</v>
      </c>
      <c r="D56" s="523">
        <v>8</v>
      </c>
      <c r="E56" s="523">
        <v>0</v>
      </c>
      <c r="F56" s="523">
        <v>0</v>
      </c>
      <c r="G56" s="523">
        <v>0</v>
      </c>
      <c r="H56" s="523">
        <v>38</v>
      </c>
    </row>
    <row r="57" spans="1:8" ht="13.9" customHeight="1">
      <c r="A57" s="519" t="s">
        <v>893</v>
      </c>
      <c r="B57" s="523">
        <v>0</v>
      </c>
      <c r="C57" s="523">
        <v>14</v>
      </c>
      <c r="D57" s="523">
        <v>0</v>
      </c>
      <c r="E57" s="523">
        <v>0</v>
      </c>
      <c r="F57" s="523">
        <v>0</v>
      </c>
      <c r="G57" s="523">
        <v>0</v>
      </c>
      <c r="H57" s="523">
        <v>14</v>
      </c>
    </row>
    <row r="58" spans="1:8" ht="13.9" customHeight="1">
      <c r="A58" s="519" t="s">
        <v>894</v>
      </c>
      <c r="B58" s="523">
        <v>0</v>
      </c>
      <c r="C58" s="523">
        <v>0</v>
      </c>
      <c r="D58" s="523">
        <v>0</v>
      </c>
      <c r="E58" s="523">
        <v>61</v>
      </c>
      <c r="F58" s="523">
        <v>0</v>
      </c>
      <c r="G58" s="523">
        <v>0</v>
      </c>
      <c r="H58" s="523">
        <v>61</v>
      </c>
    </row>
    <row r="59" spans="1:8" ht="13.9" customHeight="1">
      <c r="A59" s="519" t="s">
        <v>895</v>
      </c>
      <c r="B59" s="523">
        <v>0</v>
      </c>
      <c r="C59" s="523">
        <v>0</v>
      </c>
      <c r="D59" s="523">
        <v>0</v>
      </c>
      <c r="E59" s="523">
        <v>53</v>
      </c>
      <c r="F59" s="523">
        <v>0</v>
      </c>
      <c r="G59" s="523">
        <v>0</v>
      </c>
      <c r="H59" s="523">
        <v>53</v>
      </c>
    </row>
    <row r="60" spans="1:8" ht="13.9" customHeight="1">
      <c r="A60" s="519" t="s">
        <v>896</v>
      </c>
      <c r="B60" s="523">
        <v>0</v>
      </c>
      <c r="C60" s="523">
        <v>0</v>
      </c>
      <c r="D60" s="523">
        <v>8</v>
      </c>
      <c r="E60" s="523">
        <v>11</v>
      </c>
      <c r="F60" s="523">
        <v>0</v>
      </c>
      <c r="G60" s="523">
        <v>3</v>
      </c>
      <c r="H60" s="523">
        <v>22</v>
      </c>
    </row>
    <row r="61" spans="1:8" ht="13.9" customHeight="1">
      <c r="A61" s="519" t="s">
        <v>897</v>
      </c>
      <c r="B61" s="523">
        <v>0</v>
      </c>
      <c r="C61" s="523">
        <v>0</v>
      </c>
      <c r="D61" s="523">
        <v>0</v>
      </c>
      <c r="E61" s="523">
        <v>36</v>
      </c>
      <c r="F61" s="523">
        <v>2</v>
      </c>
      <c r="G61" s="523">
        <v>3</v>
      </c>
      <c r="H61" s="523">
        <v>41</v>
      </c>
    </row>
    <row r="62" spans="1:8" ht="13.9" customHeight="1">
      <c r="A62" s="519" t="s">
        <v>898</v>
      </c>
      <c r="B62" s="523">
        <v>0</v>
      </c>
      <c r="C62" s="523">
        <v>0</v>
      </c>
      <c r="D62" s="523">
        <v>13</v>
      </c>
      <c r="E62" s="523">
        <v>7</v>
      </c>
      <c r="F62" s="523">
        <v>1</v>
      </c>
      <c r="G62" s="523">
        <v>1</v>
      </c>
      <c r="H62" s="523">
        <v>22</v>
      </c>
    </row>
    <row r="63" spans="1:8" ht="13.9" customHeight="1">
      <c r="A63" s="519" t="s">
        <v>899</v>
      </c>
      <c r="B63" s="523">
        <v>0</v>
      </c>
      <c r="C63" s="523">
        <v>0</v>
      </c>
      <c r="D63" s="523">
        <v>0</v>
      </c>
      <c r="E63" s="523">
        <v>5</v>
      </c>
      <c r="F63" s="523">
        <v>1</v>
      </c>
      <c r="G63" s="523">
        <v>6</v>
      </c>
      <c r="H63" s="523">
        <v>12</v>
      </c>
    </row>
    <row r="64" spans="1:8" ht="13.9" customHeight="1">
      <c r="A64" s="519" t="s">
        <v>900</v>
      </c>
      <c r="B64" s="523">
        <v>0</v>
      </c>
      <c r="C64" s="523">
        <v>0</v>
      </c>
      <c r="D64" s="523">
        <v>0</v>
      </c>
      <c r="E64" s="523">
        <v>53</v>
      </c>
      <c r="F64" s="523">
        <v>6</v>
      </c>
      <c r="G64" s="523">
        <v>0</v>
      </c>
      <c r="H64" s="523">
        <v>59</v>
      </c>
    </row>
    <row r="65" spans="1:8" ht="13.9" customHeight="1">
      <c r="A65" s="519" t="s">
        <v>901</v>
      </c>
      <c r="B65" s="523">
        <v>0</v>
      </c>
      <c r="C65" s="523">
        <v>0</v>
      </c>
      <c r="D65" s="523">
        <v>0</v>
      </c>
      <c r="E65" s="523">
        <v>37</v>
      </c>
      <c r="F65" s="523">
        <v>4</v>
      </c>
      <c r="G65" s="523">
        <v>15</v>
      </c>
      <c r="H65" s="523">
        <v>56</v>
      </c>
    </row>
    <row r="66" spans="1:8" ht="13.9" customHeight="1">
      <c r="A66" s="519" t="s">
        <v>902</v>
      </c>
      <c r="B66" s="523">
        <v>0</v>
      </c>
      <c r="C66" s="523">
        <v>0</v>
      </c>
      <c r="D66" s="523">
        <v>0</v>
      </c>
      <c r="E66" s="523">
        <v>183</v>
      </c>
      <c r="F66" s="523">
        <v>7</v>
      </c>
      <c r="G66" s="523">
        <v>14</v>
      </c>
      <c r="H66" s="523">
        <v>204</v>
      </c>
    </row>
    <row r="67" spans="1:8" ht="13.9" customHeight="1">
      <c r="A67" s="519" t="s">
        <v>903</v>
      </c>
      <c r="B67" s="523">
        <v>0</v>
      </c>
      <c r="C67" s="523">
        <v>0</v>
      </c>
      <c r="D67" s="523">
        <v>21</v>
      </c>
      <c r="E67" s="523">
        <v>67</v>
      </c>
      <c r="F67" s="523">
        <v>10</v>
      </c>
      <c r="G67" s="523">
        <v>5</v>
      </c>
      <c r="H67" s="523">
        <v>103</v>
      </c>
    </row>
    <row r="68" spans="1:8" ht="13.9" customHeight="1">
      <c r="A68" s="519" t="s">
        <v>904</v>
      </c>
      <c r="B68" s="523">
        <v>0</v>
      </c>
      <c r="C68" s="523">
        <v>0</v>
      </c>
      <c r="D68" s="523">
        <v>0</v>
      </c>
      <c r="E68" s="523">
        <v>20</v>
      </c>
      <c r="F68" s="523">
        <v>1</v>
      </c>
      <c r="G68" s="523">
        <v>10</v>
      </c>
      <c r="H68" s="523">
        <v>31</v>
      </c>
    </row>
    <row r="69" spans="1:8" ht="13.9" customHeight="1">
      <c r="A69" s="519" t="s">
        <v>905</v>
      </c>
      <c r="B69" s="523">
        <v>0</v>
      </c>
      <c r="C69" s="523">
        <v>0</v>
      </c>
      <c r="D69" s="523">
        <v>2</v>
      </c>
      <c r="E69" s="523">
        <v>13</v>
      </c>
      <c r="F69" s="523">
        <v>1</v>
      </c>
      <c r="G69" s="523">
        <v>0</v>
      </c>
      <c r="H69" s="523">
        <v>16</v>
      </c>
    </row>
    <row r="70" spans="1:8" ht="13.9" customHeight="1">
      <c r="A70" s="519" t="s">
        <v>906</v>
      </c>
      <c r="B70" s="523">
        <v>0</v>
      </c>
      <c r="C70" s="523">
        <v>0</v>
      </c>
      <c r="D70" s="523">
        <v>46</v>
      </c>
      <c r="E70" s="523">
        <v>46</v>
      </c>
      <c r="F70" s="523">
        <v>4</v>
      </c>
      <c r="G70" s="523">
        <v>3</v>
      </c>
      <c r="H70" s="523">
        <v>99</v>
      </c>
    </row>
    <row r="71" spans="1:8" ht="13.9" customHeight="1">
      <c r="A71" s="519" t="s">
        <v>907</v>
      </c>
      <c r="B71" s="523">
        <v>0</v>
      </c>
      <c r="C71" s="523">
        <v>0</v>
      </c>
      <c r="D71" s="523">
        <v>0</v>
      </c>
      <c r="E71" s="523">
        <v>22</v>
      </c>
      <c r="F71" s="523">
        <v>2</v>
      </c>
      <c r="G71" s="523">
        <v>0</v>
      </c>
      <c r="H71" s="523">
        <v>24</v>
      </c>
    </row>
    <row r="72" spans="1:8" ht="13.9" customHeight="1">
      <c r="A72" s="519" t="s">
        <v>908</v>
      </c>
      <c r="B72" s="523">
        <v>0</v>
      </c>
      <c r="C72" s="523">
        <v>0</v>
      </c>
      <c r="D72" s="523">
        <v>1</v>
      </c>
      <c r="E72" s="523">
        <v>12</v>
      </c>
      <c r="F72" s="523">
        <v>5</v>
      </c>
      <c r="G72" s="523">
        <v>10</v>
      </c>
      <c r="H72" s="523">
        <v>28</v>
      </c>
    </row>
    <row r="73" spans="1:8" ht="13.9" customHeight="1">
      <c r="A73" s="519" t="s">
        <v>909</v>
      </c>
      <c r="B73" s="523">
        <v>0</v>
      </c>
      <c r="C73" s="523">
        <v>0</v>
      </c>
      <c r="D73" s="523">
        <v>0</v>
      </c>
      <c r="E73" s="523">
        <v>19</v>
      </c>
      <c r="F73" s="523">
        <v>7</v>
      </c>
      <c r="G73" s="523">
        <v>20</v>
      </c>
      <c r="H73" s="523">
        <v>46</v>
      </c>
    </row>
    <row r="74" spans="1:8" ht="13.9" customHeight="1">
      <c r="A74" s="519" t="s">
        <v>910</v>
      </c>
      <c r="B74" s="523">
        <v>0</v>
      </c>
      <c r="C74" s="523">
        <v>0</v>
      </c>
      <c r="D74" s="523">
        <v>0</v>
      </c>
      <c r="E74" s="523">
        <v>66</v>
      </c>
      <c r="F74" s="523">
        <v>12</v>
      </c>
      <c r="G74" s="523">
        <v>28</v>
      </c>
      <c r="H74" s="523">
        <v>106</v>
      </c>
    </row>
    <row r="75" spans="1:8" ht="13.9" customHeight="1">
      <c r="A75" s="519" t="s">
        <v>911</v>
      </c>
      <c r="B75" s="523">
        <v>0</v>
      </c>
      <c r="C75" s="523">
        <v>0</v>
      </c>
      <c r="D75" s="523">
        <v>8</v>
      </c>
      <c r="E75" s="523">
        <v>34</v>
      </c>
      <c r="F75" s="523">
        <v>4</v>
      </c>
      <c r="G75" s="523">
        <v>23</v>
      </c>
      <c r="H75" s="523">
        <v>69</v>
      </c>
    </row>
    <row r="76" spans="1:8" ht="13.9" customHeight="1">
      <c r="A76" s="519" t="s">
        <v>912</v>
      </c>
      <c r="B76" s="523">
        <v>0</v>
      </c>
      <c r="C76" s="523">
        <v>0</v>
      </c>
      <c r="D76" s="523">
        <v>0</v>
      </c>
      <c r="E76" s="523">
        <v>49</v>
      </c>
      <c r="F76" s="523">
        <v>2</v>
      </c>
      <c r="G76" s="523">
        <v>0</v>
      </c>
      <c r="H76" s="523">
        <v>51</v>
      </c>
    </row>
    <row r="77" spans="1:8" ht="13.9" customHeight="1">
      <c r="A77" s="519" t="s">
        <v>913</v>
      </c>
      <c r="B77" s="523">
        <v>0</v>
      </c>
      <c r="C77" s="523">
        <v>0</v>
      </c>
      <c r="D77" s="523">
        <v>0</v>
      </c>
      <c r="E77" s="523">
        <v>11</v>
      </c>
      <c r="F77" s="523">
        <v>8</v>
      </c>
      <c r="G77" s="523">
        <v>28</v>
      </c>
      <c r="H77" s="523">
        <v>47</v>
      </c>
    </row>
    <row r="78" spans="1:8" ht="13.9" customHeight="1">
      <c r="A78" s="519" t="s">
        <v>914</v>
      </c>
      <c r="B78" s="523">
        <v>0</v>
      </c>
      <c r="C78" s="523">
        <v>12</v>
      </c>
      <c r="D78" s="523">
        <v>0</v>
      </c>
      <c r="E78" s="523">
        <v>0</v>
      </c>
      <c r="F78" s="523">
        <v>0</v>
      </c>
      <c r="G78" s="523">
        <v>0</v>
      </c>
      <c r="H78" s="523">
        <v>12</v>
      </c>
    </row>
    <row r="79" spans="1:8" ht="13.9" customHeight="1">
      <c r="A79" s="519" t="s">
        <v>915</v>
      </c>
      <c r="B79" s="523">
        <v>0</v>
      </c>
      <c r="C79" s="523">
        <v>32</v>
      </c>
      <c r="D79" s="523">
        <v>17</v>
      </c>
      <c r="E79" s="523">
        <v>3</v>
      </c>
      <c r="F79" s="523">
        <v>0</v>
      </c>
      <c r="G79" s="523">
        <v>0</v>
      </c>
      <c r="H79" s="523">
        <v>52</v>
      </c>
    </row>
    <row r="80" spans="1:8" ht="13.9" customHeight="1">
      <c r="A80" s="519" t="s">
        <v>916</v>
      </c>
      <c r="B80" s="523">
        <v>0</v>
      </c>
      <c r="C80" s="523">
        <v>11</v>
      </c>
      <c r="D80" s="523">
        <v>50</v>
      </c>
      <c r="E80" s="523">
        <v>3</v>
      </c>
      <c r="F80" s="523">
        <v>0</v>
      </c>
      <c r="G80" s="523">
        <v>0</v>
      </c>
      <c r="H80" s="523">
        <v>64</v>
      </c>
    </row>
    <row r="81" spans="1:8" ht="13.9" customHeight="1">
      <c r="A81" s="519" t="s">
        <v>917</v>
      </c>
      <c r="B81" s="523">
        <v>0</v>
      </c>
      <c r="C81" s="523">
        <v>0</v>
      </c>
      <c r="D81" s="523">
        <v>130</v>
      </c>
      <c r="E81" s="523">
        <v>94</v>
      </c>
      <c r="F81" s="523">
        <v>4</v>
      </c>
      <c r="G81" s="523">
        <v>13</v>
      </c>
      <c r="H81" s="523">
        <v>241</v>
      </c>
    </row>
    <row r="82" spans="1:8" ht="13.9" customHeight="1">
      <c r="A82" s="519" t="s">
        <v>918</v>
      </c>
      <c r="B82" s="523">
        <v>0</v>
      </c>
      <c r="C82" s="523">
        <v>0</v>
      </c>
      <c r="D82" s="523">
        <v>0</v>
      </c>
      <c r="E82" s="523">
        <v>179</v>
      </c>
      <c r="F82" s="523">
        <v>0</v>
      </c>
      <c r="G82" s="523">
        <v>0</v>
      </c>
      <c r="H82" s="523">
        <v>179</v>
      </c>
    </row>
    <row r="83" spans="1:8" ht="13.9" customHeight="1">
      <c r="A83" s="519" t="s">
        <v>919</v>
      </c>
      <c r="B83" s="523">
        <v>0</v>
      </c>
      <c r="C83" s="523">
        <v>0</v>
      </c>
      <c r="D83" s="523">
        <v>0</v>
      </c>
      <c r="E83" s="523">
        <v>22</v>
      </c>
      <c r="F83" s="523">
        <v>0</v>
      </c>
      <c r="G83" s="523">
        <v>0</v>
      </c>
      <c r="H83" s="523">
        <v>22</v>
      </c>
    </row>
    <row r="84" spans="1:8" ht="13.9" customHeight="1">
      <c r="A84" s="519" t="s">
        <v>920</v>
      </c>
      <c r="B84" s="523">
        <v>0</v>
      </c>
      <c r="C84" s="523">
        <v>0</v>
      </c>
      <c r="D84" s="523">
        <v>0</v>
      </c>
      <c r="E84" s="523">
        <v>17</v>
      </c>
      <c r="F84" s="523">
        <v>0</v>
      </c>
      <c r="G84" s="523">
        <v>0</v>
      </c>
      <c r="H84" s="523">
        <v>17</v>
      </c>
    </row>
    <row r="85" spans="1:8" ht="13.9" customHeight="1">
      <c r="A85" s="519" t="s">
        <v>921</v>
      </c>
      <c r="B85" s="523">
        <v>0</v>
      </c>
      <c r="C85" s="523">
        <v>0</v>
      </c>
      <c r="D85" s="523">
        <v>0</v>
      </c>
      <c r="E85" s="523">
        <v>24</v>
      </c>
      <c r="F85" s="523">
        <v>0</v>
      </c>
      <c r="G85" s="523">
        <v>0</v>
      </c>
      <c r="H85" s="523">
        <v>24</v>
      </c>
    </row>
    <row r="86" spans="1:8" ht="13.9" customHeight="1">
      <c r="A86" s="519" t="s">
        <v>922</v>
      </c>
      <c r="B86" s="523">
        <v>0</v>
      </c>
      <c r="C86" s="523">
        <v>0</v>
      </c>
      <c r="D86" s="523">
        <v>0</v>
      </c>
      <c r="E86" s="523">
        <v>22</v>
      </c>
      <c r="F86" s="523">
        <v>0</v>
      </c>
      <c r="G86" s="523">
        <v>0</v>
      </c>
      <c r="H86" s="523">
        <v>22</v>
      </c>
    </row>
    <row r="87" spans="1:8" ht="13.9" customHeight="1">
      <c r="A87" s="519" t="s">
        <v>923</v>
      </c>
      <c r="B87" s="523">
        <v>11</v>
      </c>
      <c r="C87" s="523">
        <v>0</v>
      </c>
      <c r="D87" s="523">
        <v>0</v>
      </c>
      <c r="E87" s="523">
        <v>178</v>
      </c>
      <c r="F87" s="523">
        <v>0</v>
      </c>
      <c r="G87" s="523">
        <v>0</v>
      </c>
      <c r="H87" s="523">
        <v>189</v>
      </c>
    </row>
    <row r="88" spans="1:8" ht="13.9" customHeight="1">
      <c r="A88" s="519" t="s">
        <v>924</v>
      </c>
      <c r="B88" s="523">
        <v>0</v>
      </c>
      <c r="C88" s="523">
        <v>0</v>
      </c>
      <c r="D88" s="523">
        <v>0</v>
      </c>
      <c r="E88" s="523">
        <v>67</v>
      </c>
      <c r="F88" s="523">
        <v>12</v>
      </c>
      <c r="G88" s="523">
        <v>0</v>
      </c>
      <c r="H88" s="523">
        <v>79</v>
      </c>
    </row>
    <row r="89" spans="1:8" ht="13.9" customHeight="1">
      <c r="A89" s="519" t="s">
        <v>925</v>
      </c>
      <c r="B89" s="523">
        <v>1</v>
      </c>
      <c r="C89" s="523">
        <v>0</v>
      </c>
      <c r="D89" s="523">
        <v>0</v>
      </c>
      <c r="E89" s="523">
        <v>286</v>
      </c>
      <c r="F89" s="523">
        <v>0</v>
      </c>
      <c r="G89" s="523">
        <v>0</v>
      </c>
      <c r="H89" s="523">
        <v>287</v>
      </c>
    </row>
    <row r="90" spans="1:8" ht="13.9" customHeight="1" thickBot="1">
      <c r="A90" s="531" t="s">
        <v>545</v>
      </c>
      <c r="B90" s="533">
        <f t="shared" ref="B90:H90" si="0">SUM(B3:B89)</f>
        <v>12</v>
      </c>
      <c r="C90" s="533">
        <f t="shared" si="0"/>
        <v>152</v>
      </c>
      <c r="D90" s="533">
        <f t="shared" si="0"/>
        <v>1963</v>
      </c>
      <c r="E90" s="533">
        <f t="shared" si="0"/>
        <v>5006</v>
      </c>
      <c r="F90" s="533">
        <f t="shared" si="0"/>
        <v>432</v>
      </c>
      <c r="G90" s="533">
        <f t="shared" si="0"/>
        <v>896</v>
      </c>
      <c r="H90" s="533">
        <f t="shared" si="0"/>
        <v>8461</v>
      </c>
    </row>
    <row r="91" spans="1:8" ht="13.5" thickTop="1">
      <c r="A91" s="177" t="s">
        <v>836</v>
      </c>
      <c r="D91" s="524"/>
    </row>
  </sheetData>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heetViews>
  <sheetFormatPr baseColWidth="10" defaultColWidth="10.25" defaultRowHeight="12.75"/>
  <cols>
    <col min="1" max="1" width="28.75" style="361" customWidth="1"/>
    <col min="2" max="2" width="6.75" style="514" customWidth="1"/>
    <col min="3" max="3" width="5.125" style="361" customWidth="1"/>
    <col min="4" max="4" width="7.625" style="361" customWidth="1"/>
    <col min="5" max="5" width="6.75" style="361" customWidth="1"/>
    <col min="6" max="6" width="5" style="361" customWidth="1"/>
    <col min="7" max="7" width="6.125" style="361" bestFit="1" customWidth="1"/>
    <col min="8" max="8" width="6.75" style="361" customWidth="1"/>
    <col min="9" max="9" width="5" style="361" customWidth="1"/>
    <col min="10" max="10" width="6.25" style="361" customWidth="1"/>
    <col min="11" max="11" width="6.75" style="361" customWidth="1"/>
    <col min="12" max="12" width="4.875" style="361" customWidth="1"/>
    <col min="13" max="13" width="6.125" style="361" bestFit="1" customWidth="1"/>
    <col min="14" max="14" width="6.75" style="361" customWidth="1"/>
    <col min="15" max="15" width="5" style="361" customWidth="1"/>
    <col min="16" max="16" width="6.625" style="361" customWidth="1"/>
    <col min="17" max="17" width="6.75" style="361" customWidth="1"/>
    <col min="18" max="18" width="5.125" style="361" customWidth="1"/>
    <col min="19" max="19" width="6.25" style="361" customWidth="1"/>
    <col min="20" max="20" width="6.75" style="361" customWidth="1"/>
    <col min="21" max="21" width="6.625" style="361" customWidth="1"/>
    <col min="22" max="22" width="6.125" style="361" bestFit="1" customWidth="1"/>
    <col min="23" max="23" width="6.75" style="361" customWidth="1"/>
    <col min="24" max="24" width="6.25" style="361" customWidth="1"/>
    <col min="25" max="25" width="5.25" style="361" customWidth="1"/>
    <col min="26" max="26" width="6.75" style="361" customWidth="1"/>
    <col min="27" max="27" width="5.5" style="361" customWidth="1"/>
    <col min="28" max="28" width="6.125" style="361" bestFit="1" customWidth="1"/>
    <col min="29" max="16384" width="10.25" style="361"/>
  </cols>
  <sheetData>
    <row r="1" spans="1:28" ht="27.6" customHeight="1">
      <c r="A1" s="274" t="s">
        <v>815</v>
      </c>
      <c r="B1" s="274"/>
      <c r="C1" s="274"/>
      <c r="D1" s="274"/>
      <c r="E1" s="274"/>
      <c r="F1" s="274"/>
      <c r="G1" s="274"/>
      <c r="H1" s="274"/>
      <c r="I1" s="274"/>
      <c r="J1" s="274"/>
      <c r="K1" s="274"/>
      <c r="L1" s="274"/>
      <c r="M1" s="274"/>
      <c r="N1" s="274"/>
      <c r="O1" s="274"/>
      <c r="P1" s="274"/>
      <c r="Q1" s="274"/>
      <c r="R1" s="274"/>
      <c r="S1" s="274"/>
    </row>
    <row r="2" spans="1:28" ht="29.25" customHeight="1">
      <c r="A2" s="1120" t="s">
        <v>926</v>
      </c>
      <c r="B2" s="1192" t="s">
        <v>974</v>
      </c>
      <c r="C2" s="1193" t="s">
        <v>927</v>
      </c>
      <c r="D2" s="1120"/>
      <c r="E2" s="1192" t="s">
        <v>974</v>
      </c>
      <c r="F2" s="1193" t="s">
        <v>927</v>
      </c>
      <c r="G2" s="1120"/>
      <c r="H2" s="1192" t="s">
        <v>974</v>
      </c>
      <c r="I2" s="1193" t="s">
        <v>927</v>
      </c>
      <c r="J2" s="1120"/>
      <c r="K2" s="1192" t="s">
        <v>974</v>
      </c>
      <c r="L2" s="1193" t="s">
        <v>927</v>
      </c>
      <c r="M2" s="1120"/>
      <c r="N2" s="1192" t="s">
        <v>974</v>
      </c>
      <c r="O2" s="1193" t="s">
        <v>927</v>
      </c>
      <c r="P2" s="1120"/>
      <c r="Q2" s="1192" t="s">
        <v>974</v>
      </c>
      <c r="R2" s="1193" t="s">
        <v>927</v>
      </c>
      <c r="S2" s="1120"/>
      <c r="T2" s="1192" t="s">
        <v>974</v>
      </c>
      <c r="U2" s="1193" t="s">
        <v>927</v>
      </c>
      <c r="V2" s="1120"/>
      <c r="W2" s="1192" t="s">
        <v>974</v>
      </c>
      <c r="X2" s="1193" t="s">
        <v>927</v>
      </c>
      <c r="Y2" s="1120"/>
      <c r="Z2" s="1192" t="s">
        <v>974</v>
      </c>
      <c r="AA2" s="1193" t="s">
        <v>927</v>
      </c>
      <c r="AB2" s="1120"/>
    </row>
    <row r="3" spans="1:28" ht="13.9" customHeight="1">
      <c r="A3" s="1120"/>
      <c r="B3" s="1192"/>
      <c r="C3" s="516" t="s">
        <v>24</v>
      </c>
      <c r="D3" s="516" t="s">
        <v>562</v>
      </c>
      <c r="E3" s="1192"/>
      <c r="F3" s="516" t="s">
        <v>24</v>
      </c>
      <c r="G3" s="516" t="s">
        <v>562</v>
      </c>
      <c r="H3" s="1192"/>
      <c r="I3" s="516" t="s">
        <v>24</v>
      </c>
      <c r="J3" s="516" t="s">
        <v>562</v>
      </c>
      <c r="K3" s="1192"/>
      <c r="L3" s="516" t="s">
        <v>24</v>
      </c>
      <c r="M3" s="516" t="s">
        <v>562</v>
      </c>
      <c r="N3" s="1192"/>
      <c r="O3" s="516" t="s">
        <v>24</v>
      </c>
      <c r="P3" s="516" t="s">
        <v>562</v>
      </c>
      <c r="Q3" s="1192"/>
      <c r="R3" s="516" t="s">
        <v>24</v>
      </c>
      <c r="S3" s="516" t="s">
        <v>562</v>
      </c>
      <c r="T3" s="1192"/>
      <c r="U3" s="516" t="s">
        <v>24</v>
      </c>
      <c r="V3" s="516" t="s">
        <v>562</v>
      </c>
      <c r="W3" s="1192"/>
      <c r="X3" s="516" t="s">
        <v>24</v>
      </c>
      <c r="Y3" s="516" t="s">
        <v>562</v>
      </c>
      <c r="Z3" s="1192"/>
      <c r="AA3" s="516" t="s">
        <v>24</v>
      </c>
      <c r="AB3" s="516" t="s">
        <v>562</v>
      </c>
    </row>
    <row r="4" spans="1:28" ht="13.9" customHeight="1">
      <c r="A4" s="357"/>
      <c r="B4" s="1191" t="s">
        <v>928</v>
      </c>
      <c r="C4" s="1191"/>
      <c r="D4" s="1191"/>
      <c r="E4" s="1191" t="s">
        <v>929</v>
      </c>
      <c r="F4" s="1191"/>
      <c r="G4" s="1191"/>
      <c r="H4" s="1191" t="s">
        <v>930</v>
      </c>
      <c r="I4" s="1191"/>
      <c r="J4" s="1191"/>
      <c r="K4" s="1191" t="s">
        <v>931</v>
      </c>
      <c r="L4" s="1191"/>
      <c r="M4" s="1191"/>
      <c r="N4" s="1191" t="s">
        <v>932</v>
      </c>
      <c r="O4" s="1191"/>
      <c r="P4" s="1191"/>
      <c r="Q4" s="1191" t="s">
        <v>933</v>
      </c>
      <c r="R4" s="1191"/>
      <c r="S4" s="1191"/>
      <c r="T4" s="1191" t="s">
        <v>934</v>
      </c>
      <c r="U4" s="1191"/>
      <c r="V4" s="1191"/>
      <c r="W4" s="1191" t="s">
        <v>935</v>
      </c>
      <c r="X4" s="1191"/>
      <c r="Y4" s="1191"/>
      <c r="Z4" s="1191" t="s">
        <v>936</v>
      </c>
      <c r="AA4" s="1191"/>
      <c r="AB4" s="1191"/>
    </row>
    <row r="5" spans="1:28" ht="13.9" customHeight="1">
      <c r="A5" s="475" t="s">
        <v>937</v>
      </c>
      <c r="B5" s="517">
        <v>128</v>
      </c>
      <c r="C5" s="518">
        <v>20</v>
      </c>
      <c r="D5" s="535">
        <v>15.625</v>
      </c>
      <c r="E5" s="518">
        <v>107</v>
      </c>
      <c r="F5" s="518">
        <v>20</v>
      </c>
      <c r="G5" s="535">
        <v>18.691588785046729</v>
      </c>
      <c r="H5" s="518">
        <v>115</v>
      </c>
      <c r="I5" s="518">
        <v>20</v>
      </c>
      <c r="J5" s="535">
        <v>17.391304347826086</v>
      </c>
      <c r="K5" s="518">
        <v>101</v>
      </c>
      <c r="L5" s="518">
        <v>29</v>
      </c>
      <c r="M5" s="535">
        <v>28.71287128712871</v>
      </c>
      <c r="N5" s="518">
        <v>109</v>
      </c>
      <c r="O5" s="518">
        <v>33</v>
      </c>
      <c r="P5" s="535">
        <v>30.275229357798167</v>
      </c>
      <c r="Q5" s="518">
        <v>96</v>
      </c>
      <c r="R5" s="518">
        <v>25</v>
      </c>
      <c r="S5" s="535">
        <v>26.041666666666668</v>
      </c>
      <c r="T5" s="518">
        <v>77</v>
      </c>
      <c r="U5" s="518">
        <v>17</v>
      </c>
      <c r="V5" s="535">
        <v>22</v>
      </c>
      <c r="W5" s="518">
        <v>78</v>
      </c>
      <c r="X5" s="518">
        <v>28</v>
      </c>
      <c r="Y5" s="535">
        <v>35.9</v>
      </c>
      <c r="Z5" s="518">
        <v>71</v>
      </c>
      <c r="AA5" s="518">
        <v>24</v>
      </c>
      <c r="AB5" s="535">
        <v>33.799999999999997</v>
      </c>
    </row>
    <row r="6" spans="1:28" ht="13.9" customHeight="1">
      <c r="A6" s="475" t="s">
        <v>938</v>
      </c>
      <c r="B6" s="518">
        <v>88</v>
      </c>
      <c r="C6" s="518">
        <v>80</v>
      </c>
      <c r="D6" s="535">
        <v>90.909090909090907</v>
      </c>
      <c r="E6" s="518">
        <v>72</v>
      </c>
      <c r="F6" s="518">
        <v>68</v>
      </c>
      <c r="G6" s="535">
        <v>94.444444444444443</v>
      </c>
      <c r="H6" s="518">
        <v>62</v>
      </c>
      <c r="I6" s="518">
        <v>62</v>
      </c>
      <c r="J6" s="536">
        <v>100</v>
      </c>
      <c r="K6" s="518">
        <v>54</v>
      </c>
      <c r="L6" s="518">
        <v>54</v>
      </c>
      <c r="M6" s="536">
        <v>100</v>
      </c>
      <c r="N6" s="518">
        <v>59</v>
      </c>
      <c r="O6" s="518">
        <v>59</v>
      </c>
      <c r="P6" s="536">
        <v>100</v>
      </c>
      <c r="Q6" s="518">
        <v>60</v>
      </c>
      <c r="R6" s="518">
        <v>60</v>
      </c>
      <c r="S6" s="536">
        <v>100</v>
      </c>
      <c r="T6" s="518">
        <v>61</v>
      </c>
      <c r="U6" s="518">
        <v>61</v>
      </c>
      <c r="V6" s="536">
        <v>100</v>
      </c>
      <c r="W6" s="518">
        <v>55</v>
      </c>
      <c r="X6" s="518">
        <v>52</v>
      </c>
      <c r="Y6" s="535">
        <v>94.5</v>
      </c>
      <c r="Z6" s="518">
        <v>43</v>
      </c>
      <c r="AA6" s="518">
        <v>39</v>
      </c>
      <c r="AB6" s="535">
        <v>44.2</v>
      </c>
    </row>
    <row r="7" spans="1:28" ht="13.9" customHeight="1">
      <c r="A7" s="475" t="s">
        <v>939</v>
      </c>
      <c r="B7" s="518">
        <v>45</v>
      </c>
      <c r="C7" s="518">
        <v>22</v>
      </c>
      <c r="D7" s="535">
        <v>48.888888888888886</v>
      </c>
      <c r="E7" s="518">
        <v>32</v>
      </c>
      <c r="F7" s="518">
        <v>11</v>
      </c>
      <c r="G7" s="535">
        <v>34.375</v>
      </c>
      <c r="H7" s="518">
        <v>33</v>
      </c>
      <c r="I7" s="518">
        <v>11</v>
      </c>
      <c r="J7" s="535">
        <v>33.333333333333329</v>
      </c>
      <c r="K7" s="518">
        <v>32</v>
      </c>
      <c r="L7" s="518">
        <v>5</v>
      </c>
      <c r="M7" s="535">
        <v>15.625</v>
      </c>
      <c r="N7" s="518">
        <v>31</v>
      </c>
      <c r="O7" s="518">
        <v>8</v>
      </c>
      <c r="P7" s="535">
        <v>25.806451612903224</v>
      </c>
      <c r="Q7" s="518">
        <v>32</v>
      </c>
      <c r="R7" s="518">
        <v>6</v>
      </c>
      <c r="S7" s="535">
        <v>18.75</v>
      </c>
      <c r="T7" s="518">
        <v>32</v>
      </c>
      <c r="U7" s="518">
        <v>7</v>
      </c>
      <c r="V7" s="535">
        <v>21.9</v>
      </c>
      <c r="W7" s="518">
        <v>30</v>
      </c>
      <c r="X7" s="518">
        <v>7</v>
      </c>
      <c r="Y7" s="535">
        <v>23.3</v>
      </c>
      <c r="Z7" s="518">
        <v>29</v>
      </c>
      <c r="AA7" s="518">
        <v>9</v>
      </c>
      <c r="AB7" s="535">
        <v>31</v>
      </c>
    </row>
    <row r="8" spans="1:28" ht="13.9" customHeight="1">
      <c r="A8" s="475" t="s">
        <v>940</v>
      </c>
      <c r="B8" s="385">
        <v>32</v>
      </c>
      <c r="C8" s="385">
        <v>27</v>
      </c>
      <c r="D8" s="535">
        <v>84.375</v>
      </c>
      <c r="E8" s="385">
        <v>42</v>
      </c>
      <c r="F8" s="385">
        <v>32</v>
      </c>
      <c r="G8" s="535">
        <v>76.19047619047619</v>
      </c>
      <c r="H8" s="385">
        <v>63</v>
      </c>
      <c r="I8" s="385">
        <v>47</v>
      </c>
      <c r="J8" s="535">
        <v>74.603174603174608</v>
      </c>
      <c r="K8" s="385">
        <v>49</v>
      </c>
      <c r="L8" s="385">
        <v>23</v>
      </c>
      <c r="M8" s="535">
        <v>46.938775510204081</v>
      </c>
      <c r="N8" s="385">
        <v>54</v>
      </c>
      <c r="O8" s="385">
        <v>29</v>
      </c>
      <c r="P8" s="535">
        <v>53.703703703703709</v>
      </c>
      <c r="Q8" s="385">
        <v>63</v>
      </c>
      <c r="R8" s="385">
        <v>27</v>
      </c>
      <c r="S8" s="535">
        <v>42.857142857142854</v>
      </c>
      <c r="T8" s="385">
        <v>48</v>
      </c>
      <c r="U8" s="385">
        <v>26</v>
      </c>
      <c r="V8" s="535">
        <v>54.17</v>
      </c>
      <c r="W8" s="385">
        <v>35</v>
      </c>
      <c r="X8" s="385">
        <v>15</v>
      </c>
      <c r="Y8" s="535">
        <v>42.9</v>
      </c>
      <c r="Z8" s="385">
        <v>51</v>
      </c>
      <c r="AA8" s="385">
        <v>38</v>
      </c>
      <c r="AB8" s="535">
        <v>74.5</v>
      </c>
    </row>
    <row r="9" spans="1:28" ht="13.9" customHeight="1">
      <c r="A9" s="475" t="s">
        <v>941</v>
      </c>
      <c r="B9" s="385">
        <v>20</v>
      </c>
      <c r="C9" s="385">
        <v>12</v>
      </c>
      <c r="D9" s="535">
        <v>60</v>
      </c>
      <c r="E9" s="385">
        <v>24</v>
      </c>
      <c r="F9" s="385">
        <v>17</v>
      </c>
      <c r="G9" s="535">
        <v>70.833333333333343</v>
      </c>
      <c r="H9" s="385">
        <v>18</v>
      </c>
      <c r="I9" s="385">
        <v>11</v>
      </c>
      <c r="J9" s="535">
        <v>61.111111111111114</v>
      </c>
      <c r="K9" s="385">
        <v>24</v>
      </c>
      <c r="L9" s="385">
        <v>14</v>
      </c>
      <c r="M9" s="535">
        <v>58.333333333333336</v>
      </c>
      <c r="N9" s="385">
        <v>23</v>
      </c>
      <c r="O9" s="385">
        <v>13</v>
      </c>
      <c r="P9" s="535">
        <v>56.521739130434781</v>
      </c>
      <c r="Q9" s="385">
        <v>22</v>
      </c>
      <c r="R9" s="385">
        <v>19</v>
      </c>
      <c r="S9" s="535">
        <v>86.36363636363636</v>
      </c>
      <c r="T9" s="385">
        <v>21</v>
      </c>
      <c r="U9" s="385">
        <v>10</v>
      </c>
      <c r="V9" s="535">
        <v>47.6</v>
      </c>
      <c r="W9" s="385">
        <v>17</v>
      </c>
      <c r="X9" s="385">
        <v>14</v>
      </c>
      <c r="Y9" s="535">
        <v>82.4</v>
      </c>
      <c r="Z9" s="385">
        <v>17</v>
      </c>
      <c r="AA9" s="385">
        <v>12</v>
      </c>
      <c r="AB9" s="535">
        <v>70.599999999999994</v>
      </c>
    </row>
    <row r="10" spans="1:28" ht="13.9" customHeight="1">
      <c r="A10" s="475" t="s">
        <v>942</v>
      </c>
      <c r="B10" s="518">
        <v>13</v>
      </c>
      <c r="C10" s="518">
        <v>13</v>
      </c>
      <c r="D10" s="536">
        <v>100</v>
      </c>
      <c r="E10" s="518">
        <v>13</v>
      </c>
      <c r="F10" s="518">
        <v>13</v>
      </c>
      <c r="G10" s="536">
        <v>100</v>
      </c>
      <c r="H10" s="518">
        <v>12</v>
      </c>
      <c r="I10" s="518">
        <v>12</v>
      </c>
      <c r="J10" s="536">
        <v>100</v>
      </c>
      <c r="K10" s="518">
        <v>14</v>
      </c>
      <c r="L10" s="518">
        <v>14</v>
      </c>
      <c r="M10" s="536">
        <v>100</v>
      </c>
      <c r="N10" s="518">
        <v>16</v>
      </c>
      <c r="O10" s="518">
        <v>16</v>
      </c>
      <c r="P10" s="536">
        <v>100</v>
      </c>
      <c r="Q10" s="518">
        <v>16</v>
      </c>
      <c r="R10" s="518">
        <v>16</v>
      </c>
      <c r="S10" s="536">
        <v>100</v>
      </c>
      <c r="T10" s="518">
        <v>15</v>
      </c>
      <c r="U10" s="518">
        <v>15</v>
      </c>
      <c r="V10" s="536">
        <v>100</v>
      </c>
      <c r="W10" s="518">
        <v>13</v>
      </c>
      <c r="X10" s="518">
        <v>12</v>
      </c>
      <c r="Y10" s="535">
        <v>92.3</v>
      </c>
      <c r="Z10" s="518">
        <v>14</v>
      </c>
      <c r="AA10" s="518">
        <v>14</v>
      </c>
      <c r="AB10" s="536">
        <v>100</v>
      </c>
    </row>
    <row r="11" spans="1:28" ht="13.9" customHeight="1">
      <c r="A11" s="475" t="s">
        <v>943</v>
      </c>
      <c r="B11" s="518">
        <v>0</v>
      </c>
      <c r="C11" s="518">
        <v>0</v>
      </c>
      <c r="D11" s="535">
        <v>0</v>
      </c>
      <c r="E11" s="518">
        <v>12</v>
      </c>
      <c r="F11" s="518">
        <v>12</v>
      </c>
      <c r="G11" s="536">
        <v>100</v>
      </c>
      <c r="H11" s="518">
        <v>0</v>
      </c>
      <c r="I11" s="518">
        <v>0</v>
      </c>
      <c r="J11" s="535">
        <v>0</v>
      </c>
      <c r="K11" s="518">
        <v>0</v>
      </c>
      <c r="L11" s="518">
        <v>0</v>
      </c>
      <c r="M11" s="535">
        <v>0</v>
      </c>
      <c r="N11" s="518">
        <v>0</v>
      </c>
      <c r="O11" s="518">
        <v>0</v>
      </c>
      <c r="P11" s="535">
        <v>0</v>
      </c>
      <c r="Q11" s="518">
        <v>0</v>
      </c>
      <c r="R11" s="518">
        <v>0</v>
      </c>
      <c r="S11" s="535">
        <v>0</v>
      </c>
      <c r="T11" s="518">
        <v>0</v>
      </c>
      <c r="U11" s="518">
        <v>0</v>
      </c>
      <c r="V11" s="535">
        <v>0</v>
      </c>
      <c r="W11" s="518">
        <v>0</v>
      </c>
      <c r="X11" s="518">
        <v>0</v>
      </c>
      <c r="Y11" s="535">
        <v>0</v>
      </c>
      <c r="Z11" s="518">
        <v>0</v>
      </c>
      <c r="AA11" s="518">
        <v>0</v>
      </c>
      <c r="AB11" s="535">
        <v>0</v>
      </c>
    </row>
    <row r="12" spans="1:28" ht="13.9" customHeight="1">
      <c r="A12" s="475" t="s">
        <v>944</v>
      </c>
      <c r="B12" s="518">
        <v>0</v>
      </c>
      <c r="C12" s="518">
        <v>0</v>
      </c>
      <c r="D12" s="535">
        <v>0</v>
      </c>
      <c r="E12" s="518">
        <v>0</v>
      </c>
      <c r="F12" s="518">
        <v>0</v>
      </c>
      <c r="G12" s="535">
        <v>0</v>
      </c>
      <c r="H12" s="518">
        <v>15</v>
      </c>
      <c r="I12" s="518">
        <v>15</v>
      </c>
      <c r="J12" s="536">
        <v>100</v>
      </c>
      <c r="K12" s="518">
        <v>20</v>
      </c>
      <c r="L12" s="518">
        <v>20</v>
      </c>
      <c r="M12" s="536">
        <v>100</v>
      </c>
      <c r="N12" s="518">
        <v>11</v>
      </c>
      <c r="O12" s="518">
        <v>0</v>
      </c>
      <c r="P12" s="535">
        <v>0</v>
      </c>
      <c r="Q12" s="518">
        <v>14</v>
      </c>
      <c r="R12" s="518">
        <v>0</v>
      </c>
      <c r="S12" s="535">
        <v>0</v>
      </c>
      <c r="T12" s="518">
        <v>14</v>
      </c>
      <c r="U12" s="518">
        <v>0</v>
      </c>
      <c r="V12" s="535">
        <v>0</v>
      </c>
      <c r="W12" s="518">
        <v>14</v>
      </c>
      <c r="X12" s="518">
        <v>0</v>
      </c>
      <c r="Y12" s="535">
        <v>0</v>
      </c>
      <c r="Z12" s="518">
        <v>12</v>
      </c>
      <c r="AA12" s="518">
        <v>0</v>
      </c>
      <c r="AB12" s="535">
        <v>0</v>
      </c>
    </row>
    <row r="13" spans="1:28" ht="13.9" customHeight="1">
      <c r="A13" s="475" t="s">
        <v>945</v>
      </c>
      <c r="B13" s="518">
        <v>0</v>
      </c>
      <c r="C13" s="518">
        <v>0</v>
      </c>
      <c r="D13" s="535">
        <v>0</v>
      </c>
      <c r="E13" s="518">
        <v>0</v>
      </c>
      <c r="F13" s="518">
        <v>0</v>
      </c>
      <c r="G13" s="535">
        <v>0</v>
      </c>
      <c r="H13" s="518">
        <v>0</v>
      </c>
      <c r="I13" s="518">
        <v>0</v>
      </c>
      <c r="J13" s="535">
        <v>0</v>
      </c>
      <c r="K13" s="518">
        <v>12</v>
      </c>
      <c r="L13" s="518">
        <v>9</v>
      </c>
      <c r="M13" s="535">
        <v>75</v>
      </c>
      <c r="N13" s="518">
        <v>14</v>
      </c>
      <c r="O13" s="518">
        <v>9</v>
      </c>
      <c r="P13" s="535">
        <v>64.285714285714292</v>
      </c>
      <c r="Q13" s="518">
        <v>12</v>
      </c>
      <c r="R13" s="518">
        <v>3</v>
      </c>
      <c r="S13" s="535">
        <v>25</v>
      </c>
      <c r="T13" s="518">
        <v>15</v>
      </c>
      <c r="U13" s="518">
        <v>8</v>
      </c>
      <c r="V13" s="535">
        <v>53.3</v>
      </c>
      <c r="W13" s="518">
        <v>13</v>
      </c>
      <c r="X13" s="518">
        <v>7</v>
      </c>
      <c r="Y13" s="535">
        <v>53.8</v>
      </c>
      <c r="Z13" s="518">
        <v>12</v>
      </c>
      <c r="AA13" s="518">
        <v>7</v>
      </c>
      <c r="AB13" s="535">
        <v>58.3</v>
      </c>
    </row>
    <row r="14" spans="1:28" ht="13.9" customHeight="1">
      <c r="A14" s="539" t="s">
        <v>588</v>
      </c>
      <c r="B14" s="537">
        <v>326</v>
      </c>
      <c r="C14" s="537">
        <v>174</v>
      </c>
      <c r="D14" s="538">
        <v>53.374233128834362</v>
      </c>
      <c r="E14" s="537">
        <v>302</v>
      </c>
      <c r="F14" s="537">
        <v>173</v>
      </c>
      <c r="G14" s="538">
        <v>57.284768211920536</v>
      </c>
      <c r="H14" s="537">
        <v>318</v>
      </c>
      <c r="I14" s="537">
        <v>178</v>
      </c>
      <c r="J14" s="538">
        <v>55.974842767295598</v>
      </c>
      <c r="K14" s="537">
        <v>306</v>
      </c>
      <c r="L14" s="537">
        <v>168</v>
      </c>
      <c r="M14" s="538">
        <v>54.901960784313729</v>
      </c>
      <c r="N14" s="537">
        <v>317</v>
      </c>
      <c r="O14" s="537">
        <v>167</v>
      </c>
      <c r="P14" s="538">
        <v>52.681388012618299</v>
      </c>
      <c r="Q14" s="537">
        <v>315</v>
      </c>
      <c r="R14" s="537">
        <v>156</v>
      </c>
      <c r="S14" s="538">
        <v>49.523809523809526</v>
      </c>
      <c r="T14" s="537">
        <f>SUM(T5:T13)</f>
        <v>283</v>
      </c>
      <c r="U14" s="537">
        <f>SUM(U5:U13)</f>
        <v>144</v>
      </c>
      <c r="V14" s="538">
        <v>50.9</v>
      </c>
      <c r="W14" s="537">
        <f>SUM(W5:W13)</f>
        <v>255</v>
      </c>
      <c r="X14" s="537">
        <f>SUM(X5:X13)</f>
        <v>135</v>
      </c>
      <c r="Y14" s="538">
        <v>52.9</v>
      </c>
      <c r="Z14" s="537">
        <f>SUM(Z5:Z13)</f>
        <v>249</v>
      </c>
      <c r="AA14" s="537">
        <f>SUM(AA5:AA13)</f>
        <v>143</v>
      </c>
      <c r="AB14" s="538">
        <f>AA14/Z14*100</f>
        <v>57.429718875502012</v>
      </c>
    </row>
    <row r="15" spans="1:28">
      <c r="A15" s="540" t="s">
        <v>946</v>
      </c>
      <c r="B15" s="541"/>
      <c r="C15" s="541"/>
      <c r="D15" s="541"/>
      <c r="E15" s="541"/>
      <c r="F15" s="541"/>
    </row>
  </sheetData>
  <mergeCells count="28">
    <mergeCell ref="H2:H3"/>
    <mergeCell ref="I2:J2"/>
    <mergeCell ref="K2:K3"/>
    <mergeCell ref="L2:M2"/>
    <mergeCell ref="A2:A3"/>
    <mergeCell ref="B2:B3"/>
    <mergeCell ref="C2:D2"/>
    <mergeCell ref="E2:E3"/>
    <mergeCell ref="F2:G2"/>
    <mergeCell ref="Q4:S4"/>
    <mergeCell ref="N2:N3"/>
    <mergeCell ref="O2:P2"/>
    <mergeCell ref="Q2:Q3"/>
    <mergeCell ref="R2:S2"/>
    <mergeCell ref="B4:D4"/>
    <mergeCell ref="E4:G4"/>
    <mergeCell ref="H4:J4"/>
    <mergeCell ref="K4:M4"/>
    <mergeCell ref="N4:P4"/>
    <mergeCell ref="T4:V4"/>
    <mergeCell ref="W4:Y4"/>
    <mergeCell ref="Z4:AB4"/>
    <mergeCell ref="W2:W3"/>
    <mergeCell ref="X2:Y2"/>
    <mergeCell ref="Z2:Z3"/>
    <mergeCell ref="AA2:AB2"/>
    <mergeCell ref="T2:T3"/>
    <mergeCell ref="U2:V2"/>
  </mergeCells>
  <pageMargins left="0.7" right="0.7" top="0.78740157499999996" bottom="0.78740157499999996" header="0.3" footer="0.3"/>
  <pageSetup paperSize="9" orientation="portrait" horizontalDpi="4294967293"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2" sqref="A2"/>
    </sheetView>
  </sheetViews>
  <sheetFormatPr baseColWidth="10" defaultColWidth="10.25" defaultRowHeight="12.75"/>
  <cols>
    <col min="1" max="1" width="17.75" style="515" customWidth="1"/>
    <col min="2" max="7" width="9" style="515" customWidth="1"/>
    <col min="8" max="16384" width="10.25" style="515"/>
  </cols>
  <sheetData>
    <row r="1" spans="1:10" ht="27.6" customHeight="1">
      <c r="A1" s="1075" t="s">
        <v>2340</v>
      </c>
      <c r="B1" s="1075"/>
      <c r="C1" s="1075"/>
      <c r="D1" s="1075"/>
      <c r="E1" s="1075"/>
      <c r="F1" s="1075"/>
      <c r="G1" s="1075"/>
      <c r="H1" s="1075"/>
      <c r="I1" s="1075"/>
      <c r="J1" s="1075"/>
    </row>
    <row r="2" spans="1:10">
      <c r="A2" s="529"/>
      <c r="B2" s="357" t="s">
        <v>591</v>
      </c>
      <c r="C2" s="357" t="s">
        <v>592</v>
      </c>
      <c r="D2" s="357" t="s">
        <v>593</v>
      </c>
      <c r="E2" s="357" t="s">
        <v>594</v>
      </c>
      <c r="F2" s="357" t="s">
        <v>595</v>
      </c>
      <c r="G2" s="357" t="s">
        <v>596</v>
      </c>
      <c r="H2" s="357" t="s">
        <v>947</v>
      </c>
      <c r="I2" s="357" t="s">
        <v>948</v>
      </c>
      <c r="J2" s="357" t="s">
        <v>949</v>
      </c>
    </row>
    <row r="3" spans="1:10">
      <c r="A3" s="529"/>
      <c r="B3" s="1194" t="s">
        <v>562</v>
      </c>
      <c r="C3" s="1194"/>
      <c r="D3" s="1194"/>
      <c r="E3" s="1194"/>
      <c r="F3" s="1194"/>
      <c r="G3" s="1194"/>
      <c r="H3" s="1195"/>
      <c r="I3" s="1195"/>
      <c r="J3" s="1195"/>
    </row>
    <row r="4" spans="1:10">
      <c r="A4" s="457" t="s">
        <v>950</v>
      </c>
      <c r="B4" s="406">
        <v>57</v>
      </c>
      <c r="C4" s="406">
        <v>53</v>
      </c>
      <c r="D4" s="406">
        <v>48</v>
      </c>
      <c r="E4" s="406">
        <v>53</v>
      </c>
      <c r="F4" s="406">
        <v>60</v>
      </c>
      <c r="G4" s="406">
        <v>57</v>
      </c>
      <c r="H4" s="406">
        <v>59</v>
      </c>
      <c r="I4" s="406">
        <v>61</v>
      </c>
      <c r="J4" s="406">
        <v>62</v>
      </c>
    </row>
    <row r="5" spans="1:10">
      <c r="A5" s="457" t="s">
        <v>951</v>
      </c>
      <c r="B5" s="406">
        <v>90</v>
      </c>
      <c r="C5" s="406">
        <v>79</v>
      </c>
      <c r="D5" s="406">
        <v>82</v>
      </c>
      <c r="E5" s="406">
        <v>80</v>
      </c>
      <c r="F5" s="406">
        <v>84</v>
      </c>
      <c r="G5" s="406">
        <v>91</v>
      </c>
      <c r="H5" s="406">
        <v>86</v>
      </c>
      <c r="I5" s="406">
        <v>89</v>
      </c>
      <c r="J5" s="406">
        <v>85</v>
      </c>
    </row>
    <row r="6" spans="1:10" ht="12.6" customHeight="1">
      <c r="A6" s="542" t="s">
        <v>952</v>
      </c>
      <c r="B6" s="400"/>
      <c r="C6" s="400"/>
      <c r="D6" s="400"/>
      <c r="E6" s="400"/>
      <c r="F6" s="400"/>
      <c r="G6" s="400"/>
    </row>
  </sheetData>
  <mergeCells count="2">
    <mergeCell ref="A1:J1"/>
    <mergeCell ref="B3:J3"/>
  </mergeCells>
  <pageMargins left="0.7" right="0.7" top="0.78740157499999996" bottom="0.78740157499999996"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sqref="A1:J1"/>
    </sheetView>
  </sheetViews>
  <sheetFormatPr baseColWidth="10" defaultColWidth="10.25" defaultRowHeight="12.75"/>
  <cols>
    <col min="1" max="1" width="27.875" style="515" customWidth="1"/>
    <col min="2" max="2" width="5.125" style="515" customWidth="1"/>
    <col min="3" max="3" width="6.125" style="515" bestFit="1" customWidth="1"/>
    <col min="4" max="4" width="5.125" style="515" customWidth="1"/>
    <col min="5" max="5" width="5.25" style="515" customWidth="1"/>
    <col min="6" max="12" width="5.125" style="515" customWidth="1"/>
    <col min="13" max="13" width="6.125" style="515" bestFit="1" customWidth="1"/>
    <col min="14" max="15" width="5.25" style="515" customWidth="1"/>
    <col min="16" max="16" width="5.5" style="515" customWidth="1"/>
    <col min="17" max="17" width="5.375" style="515" customWidth="1"/>
    <col min="18" max="18" width="6" style="515" customWidth="1"/>
    <col min="19" max="19" width="5.625" style="515" customWidth="1"/>
    <col min="20" max="16384" width="10.25" style="515"/>
  </cols>
  <sheetData>
    <row r="1" spans="1:19" ht="27.6" customHeight="1">
      <c r="A1" s="274" t="s">
        <v>816</v>
      </c>
      <c r="B1" s="274"/>
      <c r="C1" s="274"/>
      <c r="D1" s="274"/>
      <c r="E1" s="274"/>
      <c r="F1" s="274"/>
      <c r="G1" s="274"/>
      <c r="H1" s="274"/>
      <c r="I1" s="274"/>
      <c r="J1" s="274"/>
      <c r="K1" s="274"/>
      <c r="L1" s="274"/>
      <c r="M1" s="274"/>
      <c r="N1" s="274"/>
      <c r="O1" s="274"/>
      <c r="P1" s="274"/>
      <c r="Q1" s="274"/>
      <c r="R1" s="274"/>
      <c r="S1" s="274"/>
    </row>
    <row r="2" spans="1:19">
      <c r="A2" s="529" t="s">
        <v>953</v>
      </c>
      <c r="B2" s="1124" t="s">
        <v>591</v>
      </c>
      <c r="C2" s="1124"/>
      <c r="D2" s="1124" t="s">
        <v>592</v>
      </c>
      <c r="E2" s="1124"/>
      <c r="F2" s="1124" t="s">
        <v>593</v>
      </c>
      <c r="G2" s="1124"/>
      <c r="H2" s="1124" t="s">
        <v>594</v>
      </c>
      <c r="I2" s="1124"/>
      <c r="J2" s="1124" t="s">
        <v>595</v>
      </c>
      <c r="K2" s="1124"/>
      <c r="L2" s="1124" t="s">
        <v>596</v>
      </c>
      <c r="M2" s="1124"/>
      <c r="N2" s="1124" t="s">
        <v>597</v>
      </c>
      <c r="O2" s="1124"/>
      <c r="P2" s="1124" t="s">
        <v>598</v>
      </c>
      <c r="Q2" s="1124"/>
      <c r="R2" s="1124" t="s">
        <v>599</v>
      </c>
      <c r="S2" s="1124"/>
    </row>
    <row r="3" spans="1:19">
      <c r="A3" s="529"/>
      <c r="B3" s="543" t="s">
        <v>24</v>
      </c>
      <c r="C3" s="543" t="s">
        <v>562</v>
      </c>
      <c r="D3" s="543" t="s">
        <v>24</v>
      </c>
      <c r="E3" s="543" t="s">
        <v>562</v>
      </c>
      <c r="F3" s="543" t="s">
        <v>24</v>
      </c>
      <c r="G3" s="543" t="s">
        <v>562</v>
      </c>
      <c r="H3" s="543" t="s">
        <v>24</v>
      </c>
      <c r="I3" s="543" t="s">
        <v>562</v>
      </c>
      <c r="J3" s="543" t="s">
        <v>24</v>
      </c>
      <c r="K3" s="543" t="s">
        <v>562</v>
      </c>
      <c r="L3" s="543" t="s">
        <v>24</v>
      </c>
      <c r="M3" s="543" t="s">
        <v>562</v>
      </c>
      <c r="N3" s="543" t="s">
        <v>24</v>
      </c>
      <c r="O3" s="543" t="s">
        <v>562</v>
      </c>
      <c r="P3" s="543" t="s">
        <v>24</v>
      </c>
      <c r="Q3" s="543" t="s">
        <v>562</v>
      </c>
      <c r="R3" s="543" t="s">
        <v>24</v>
      </c>
      <c r="S3" s="543" t="s">
        <v>562</v>
      </c>
    </row>
    <row r="4" spans="1:19" ht="13.9" customHeight="1">
      <c r="A4" s="475" t="s">
        <v>954</v>
      </c>
      <c r="B4" s="385">
        <v>89</v>
      </c>
      <c r="C4" s="535">
        <f>B4/B16*100</f>
        <v>27.300613496932513</v>
      </c>
      <c r="D4" s="385">
        <v>59</v>
      </c>
      <c r="E4" s="535">
        <f>D4/D16*100</f>
        <v>19.536423841059602</v>
      </c>
      <c r="F4" s="385">
        <v>68</v>
      </c>
      <c r="G4" s="535">
        <f>F4/F16*100</f>
        <v>20.42042042042042</v>
      </c>
      <c r="H4" s="385">
        <v>64</v>
      </c>
      <c r="I4" s="535">
        <f t="shared" ref="I4:I15" si="0">H4/306*100</f>
        <v>20.915032679738562</v>
      </c>
      <c r="J4" s="385">
        <v>77</v>
      </c>
      <c r="K4" s="535">
        <f>J4/J16*100</f>
        <v>24.290220820189273</v>
      </c>
      <c r="L4" s="385">
        <v>73</v>
      </c>
      <c r="M4" s="535">
        <f t="shared" ref="M4:M15" si="1">L4/318*100</f>
        <v>22.955974842767297</v>
      </c>
      <c r="N4" s="385">
        <v>73</v>
      </c>
      <c r="O4" s="535">
        <f>N4/N16*100</f>
        <v>25.795053003533567</v>
      </c>
      <c r="P4" s="385">
        <v>55</v>
      </c>
      <c r="Q4" s="535">
        <f>P4/P16*100</f>
        <v>22.35772357723577</v>
      </c>
      <c r="R4" s="385">
        <v>51</v>
      </c>
      <c r="S4" s="535">
        <f>R4/R16*100</f>
        <v>21.702127659574469</v>
      </c>
    </row>
    <row r="5" spans="1:19" ht="13.9" customHeight="1">
      <c r="A5" s="475" t="s">
        <v>955</v>
      </c>
      <c r="B5" s="385">
        <v>11</v>
      </c>
      <c r="C5" s="535">
        <f>B5/B16*100</f>
        <v>3.3742331288343559</v>
      </c>
      <c r="D5" s="385">
        <v>9</v>
      </c>
      <c r="E5" s="535">
        <f>D5/D16*100</f>
        <v>2.9801324503311259</v>
      </c>
      <c r="F5" s="385">
        <v>11</v>
      </c>
      <c r="G5" s="535">
        <f>F5/F16*100</f>
        <v>3.303303303303303</v>
      </c>
      <c r="H5" s="385">
        <v>11</v>
      </c>
      <c r="I5" s="535">
        <f t="shared" si="0"/>
        <v>3.594771241830065</v>
      </c>
      <c r="J5" s="385">
        <v>4</v>
      </c>
      <c r="K5" s="535">
        <f>J5/J16*100</f>
        <v>1.2618296529968454</v>
      </c>
      <c r="L5" s="385">
        <v>6</v>
      </c>
      <c r="M5" s="535">
        <f t="shared" si="1"/>
        <v>1.8867924528301887</v>
      </c>
      <c r="N5" s="385">
        <v>8</v>
      </c>
      <c r="O5" s="535">
        <f>N5/N16*100</f>
        <v>2.8268551236749118</v>
      </c>
      <c r="P5" s="385">
        <v>4</v>
      </c>
      <c r="Q5" s="535">
        <f>P5/P16*100</f>
        <v>1.6260162601626018</v>
      </c>
      <c r="R5" s="385">
        <v>6</v>
      </c>
      <c r="S5" s="535">
        <f>R5/R16*100</f>
        <v>2.5531914893617018</v>
      </c>
    </row>
    <row r="6" spans="1:19" ht="13.9" customHeight="1">
      <c r="A6" s="475" t="s">
        <v>956</v>
      </c>
      <c r="B6" s="385">
        <v>9</v>
      </c>
      <c r="C6" s="535">
        <f>B6/B16*100</f>
        <v>2.7607361963190185</v>
      </c>
      <c r="D6" s="385">
        <v>6</v>
      </c>
      <c r="E6" s="535">
        <f>D6/D16*100</f>
        <v>1.9867549668874174</v>
      </c>
      <c r="F6" s="385">
        <v>9</v>
      </c>
      <c r="G6" s="535">
        <f>F6/F16*100</f>
        <v>2.7027027027027026</v>
      </c>
      <c r="H6" s="385">
        <v>12</v>
      </c>
      <c r="I6" s="535">
        <f t="shared" si="0"/>
        <v>3.9215686274509802</v>
      </c>
      <c r="J6" s="385">
        <v>10</v>
      </c>
      <c r="K6" s="535">
        <f>J6/J16*100</f>
        <v>3.1545741324921135</v>
      </c>
      <c r="L6" s="385">
        <v>10</v>
      </c>
      <c r="M6" s="535">
        <f t="shared" si="1"/>
        <v>3.1446540880503147</v>
      </c>
      <c r="N6" s="385">
        <v>7</v>
      </c>
      <c r="O6" s="535">
        <f>N6/N16*100</f>
        <v>2.4734982332155475</v>
      </c>
      <c r="P6" s="385">
        <v>12</v>
      </c>
      <c r="Q6" s="535">
        <f>P6/P16*100</f>
        <v>4.8780487804878048</v>
      </c>
      <c r="R6" s="385">
        <v>12</v>
      </c>
      <c r="S6" s="535">
        <f>R6/R16*100</f>
        <v>5.1063829787234036</v>
      </c>
    </row>
    <row r="7" spans="1:19" ht="13.9" customHeight="1">
      <c r="A7" s="475" t="s">
        <v>957</v>
      </c>
      <c r="B7" s="385">
        <v>24</v>
      </c>
      <c r="C7" s="535">
        <f>B7/B16*100</f>
        <v>7.3619631901840492</v>
      </c>
      <c r="D7" s="385">
        <v>27</v>
      </c>
      <c r="E7" s="535">
        <f>D7/D16*100</f>
        <v>8.9403973509933774</v>
      </c>
      <c r="F7" s="385">
        <v>26</v>
      </c>
      <c r="G7" s="535">
        <f>F7/F16*100</f>
        <v>7.8078078078078077</v>
      </c>
      <c r="H7" s="385">
        <v>20</v>
      </c>
      <c r="I7" s="535">
        <f t="shared" si="0"/>
        <v>6.5359477124183014</v>
      </c>
      <c r="J7" s="385">
        <v>21</v>
      </c>
      <c r="K7" s="535">
        <f>J7/J16*100</f>
        <v>6.624605678233439</v>
      </c>
      <c r="L7" s="385">
        <v>22</v>
      </c>
      <c r="M7" s="535">
        <f t="shared" si="1"/>
        <v>6.9182389937106921</v>
      </c>
      <c r="N7" s="385">
        <v>13</v>
      </c>
      <c r="O7" s="535">
        <f>N7/N16*100</f>
        <v>4.5936395759717312</v>
      </c>
      <c r="P7" s="385">
        <v>19</v>
      </c>
      <c r="Q7" s="535">
        <f>P7/P16*100</f>
        <v>7.7235772357723578</v>
      </c>
      <c r="R7" s="385">
        <v>15</v>
      </c>
      <c r="S7" s="535">
        <f>R7/R16*100</f>
        <v>6.3829787234042552</v>
      </c>
    </row>
    <row r="8" spans="1:19" ht="13.9" customHeight="1">
      <c r="A8" s="475" t="s">
        <v>958</v>
      </c>
      <c r="B8" s="385">
        <v>22</v>
      </c>
      <c r="C8" s="535">
        <f>B8/B16*100</f>
        <v>6.7484662576687118</v>
      </c>
      <c r="D8" s="385">
        <v>24</v>
      </c>
      <c r="E8" s="535">
        <f>D8/D16*100</f>
        <v>7.9470198675496695</v>
      </c>
      <c r="F8" s="385">
        <v>31</v>
      </c>
      <c r="G8" s="535">
        <f>F8/F16*100</f>
        <v>9.3093093093093096</v>
      </c>
      <c r="H8" s="385">
        <v>23</v>
      </c>
      <c r="I8" s="535">
        <f t="shared" si="0"/>
        <v>7.5163398692810457</v>
      </c>
      <c r="J8" s="385">
        <v>40</v>
      </c>
      <c r="K8" s="535">
        <f>J8/J16*100</f>
        <v>12.618296529968454</v>
      </c>
      <c r="L8" s="385">
        <v>31</v>
      </c>
      <c r="M8" s="535">
        <f t="shared" si="1"/>
        <v>9.7484276729559749</v>
      </c>
      <c r="N8" s="385">
        <v>32</v>
      </c>
      <c r="O8" s="535">
        <f>N8/N16*100</f>
        <v>11.307420494699647</v>
      </c>
      <c r="P8" s="385">
        <v>36</v>
      </c>
      <c r="Q8" s="535">
        <f>P8/P16*100</f>
        <v>14.634146341463413</v>
      </c>
      <c r="R8" s="385">
        <v>37</v>
      </c>
      <c r="S8" s="535">
        <f>R8/R16*100</f>
        <v>15.74468085106383</v>
      </c>
    </row>
    <row r="9" spans="1:19" ht="13.9" customHeight="1">
      <c r="A9" s="475" t="s">
        <v>959</v>
      </c>
      <c r="B9" s="385">
        <v>43</v>
      </c>
      <c r="C9" s="535">
        <f>B9/B16*100</f>
        <v>13.190184049079754</v>
      </c>
      <c r="D9" s="385">
        <v>58</v>
      </c>
      <c r="E9" s="535">
        <f>D9/D16*100</f>
        <v>19.205298013245034</v>
      </c>
      <c r="F9" s="385">
        <v>69</v>
      </c>
      <c r="G9" s="535">
        <f>F9/F16*100</f>
        <v>20.72072072072072</v>
      </c>
      <c r="H9" s="385">
        <v>65</v>
      </c>
      <c r="I9" s="535">
        <f t="shared" si="0"/>
        <v>21.241830065359476</v>
      </c>
      <c r="J9" s="385">
        <v>63</v>
      </c>
      <c r="K9" s="535">
        <f>J9/J16*100</f>
        <v>19.873817034700316</v>
      </c>
      <c r="L9" s="385">
        <v>72</v>
      </c>
      <c r="M9" s="535">
        <f t="shared" si="1"/>
        <v>22.641509433962266</v>
      </c>
      <c r="N9" s="385">
        <v>56</v>
      </c>
      <c r="O9" s="535">
        <f>N9/N16*100</f>
        <v>19.78798586572438</v>
      </c>
      <c r="P9" s="385">
        <v>37</v>
      </c>
      <c r="Q9" s="535">
        <f>P9/P16*100</f>
        <v>15.040650406504067</v>
      </c>
      <c r="R9" s="385">
        <v>36</v>
      </c>
      <c r="S9" s="535">
        <f>R9/R16*100</f>
        <v>15.319148936170212</v>
      </c>
    </row>
    <row r="10" spans="1:19" ht="13.9" customHeight="1">
      <c r="A10" s="475" t="s">
        <v>960</v>
      </c>
      <c r="B10" s="385">
        <v>13</v>
      </c>
      <c r="C10" s="535">
        <f>B10/B16*100</f>
        <v>3.9877300613496933</v>
      </c>
      <c r="D10" s="385">
        <v>10</v>
      </c>
      <c r="E10" s="535">
        <f>D10/D16*100</f>
        <v>3.3112582781456954</v>
      </c>
      <c r="F10" s="385">
        <v>14</v>
      </c>
      <c r="G10" s="535">
        <f>F10/F16*100</f>
        <v>4.2042042042042045</v>
      </c>
      <c r="H10" s="385">
        <v>7</v>
      </c>
      <c r="I10" s="535">
        <f t="shared" si="0"/>
        <v>2.2875816993464051</v>
      </c>
      <c r="J10" s="385">
        <v>10</v>
      </c>
      <c r="K10" s="535">
        <f>J10/J16*100</f>
        <v>3.1545741324921135</v>
      </c>
      <c r="L10" s="385">
        <v>13</v>
      </c>
      <c r="M10" s="535">
        <f t="shared" si="1"/>
        <v>4.0880503144654083</v>
      </c>
      <c r="N10" s="385">
        <v>11</v>
      </c>
      <c r="O10" s="535">
        <f>N10/N16*100</f>
        <v>3.8869257950530036</v>
      </c>
      <c r="P10" s="385">
        <v>6</v>
      </c>
      <c r="Q10" s="535">
        <f>P10/P16*100</f>
        <v>2.4390243902439024</v>
      </c>
      <c r="R10" s="385">
        <v>13</v>
      </c>
      <c r="S10" s="535">
        <f>R10/R16*100</f>
        <v>5.5319148936170208</v>
      </c>
    </row>
    <row r="11" spans="1:19" ht="13.9" customHeight="1">
      <c r="A11" s="475" t="s">
        <v>961</v>
      </c>
      <c r="B11" s="385">
        <v>7</v>
      </c>
      <c r="C11" s="535">
        <f>B11/B16*100</f>
        <v>2.147239263803681</v>
      </c>
      <c r="D11" s="385">
        <v>4</v>
      </c>
      <c r="E11" s="535">
        <f>D11/D16*100</f>
        <v>1.3245033112582782</v>
      </c>
      <c r="F11" s="385">
        <v>6</v>
      </c>
      <c r="G11" s="535">
        <f>F11/F16*100</f>
        <v>1.8018018018018018</v>
      </c>
      <c r="H11" s="385">
        <v>2</v>
      </c>
      <c r="I11" s="535">
        <f t="shared" si="0"/>
        <v>0.65359477124183007</v>
      </c>
      <c r="J11" s="385">
        <v>2</v>
      </c>
      <c r="K11" s="535">
        <f>J11/J16*100</f>
        <v>0.63091482649842268</v>
      </c>
      <c r="L11" s="385">
        <v>2</v>
      </c>
      <c r="M11" s="535">
        <f t="shared" si="1"/>
        <v>0.62893081761006298</v>
      </c>
      <c r="N11" s="385">
        <v>3</v>
      </c>
      <c r="O11" s="535">
        <f>N11/N16*100</f>
        <v>1.0600706713780919</v>
      </c>
      <c r="P11" s="385">
        <v>7</v>
      </c>
      <c r="Q11" s="535">
        <f>P11/P16*100</f>
        <v>2.8455284552845526</v>
      </c>
      <c r="R11" s="385">
        <v>3</v>
      </c>
      <c r="S11" s="535">
        <f>R11/R16*100</f>
        <v>1.2765957446808509</v>
      </c>
    </row>
    <row r="12" spans="1:19" ht="13.9" customHeight="1">
      <c r="A12" s="475" t="s">
        <v>962</v>
      </c>
      <c r="B12" s="385">
        <v>16</v>
      </c>
      <c r="C12" s="535">
        <f>B12/B16*100</f>
        <v>4.9079754601226995</v>
      </c>
      <c r="D12" s="385">
        <v>8</v>
      </c>
      <c r="E12" s="535">
        <f>D12/D16*100</f>
        <v>2.6490066225165565</v>
      </c>
      <c r="F12" s="385">
        <v>21</v>
      </c>
      <c r="G12" s="535">
        <f>F12/F16*100</f>
        <v>6.3063063063063058</v>
      </c>
      <c r="H12" s="385">
        <v>13</v>
      </c>
      <c r="I12" s="535">
        <f t="shared" si="0"/>
        <v>4.2483660130718954</v>
      </c>
      <c r="J12" s="385">
        <v>9</v>
      </c>
      <c r="K12" s="535">
        <f>J12/J16*100</f>
        <v>2.8391167192429023</v>
      </c>
      <c r="L12" s="385">
        <v>22</v>
      </c>
      <c r="M12" s="535">
        <f t="shared" si="1"/>
        <v>6.9182389937106921</v>
      </c>
      <c r="N12" s="385">
        <v>12</v>
      </c>
      <c r="O12" s="535">
        <f>N12/N16*100</f>
        <v>4.2402826855123674</v>
      </c>
      <c r="P12" s="385">
        <v>11</v>
      </c>
      <c r="Q12" s="535">
        <f>P12/P16*100</f>
        <v>4.4715447154471546</v>
      </c>
      <c r="R12" s="385">
        <v>11</v>
      </c>
      <c r="S12" s="535">
        <f>R12/R16*100</f>
        <v>4.6808510638297873</v>
      </c>
    </row>
    <row r="13" spans="1:19" ht="13.9" customHeight="1">
      <c r="A13" s="475" t="s">
        <v>963</v>
      </c>
      <c r="B13" s="385">
        <v>46</v>
      </c>
      <c r="C13" s="535">
        <f>B13/B16*100</f>
        <v>14.110429447852759</v>
      </c>
      <c r="D13" s="385">
        <v>27</v>
      </c>
      <c r="E13" s="535">
        <f>D13/D16*100</f>
        <v>8.9403973509933774</v>
      </c>
      <c r="F13" s="385">
        <v>28</v>
      </c>
      <c r="G13" s="535">
        <f>F13/F16*100</f>
        <v>8.408408408408409</v>
      </c>
      <c r="H13" s="385">
        <v>22</v>
      </c>
      <c r="I13" s="535">
        <f t="shared" si="0"/>
        <v>7.18954248366013</v>
      </c>
      <c r="J13" s="385">
        <v>15</v>
      </c>
      <c r="K13" s="535">
        <f>J13/J16*100</f>
        <v>4.7318611987381702</v>
      </c>
      <c r="L13" s="385">
        <v>18</v>
      </c>
      <c r="M13" s="535">
        <f t="shared" si="1"/>
        <v>5.6603773584905666</v>
      </c>
      <c r="N13" s="385">
        <v>15</v>
      </c>
      <c r="O13" s="535">
        <f>N13/N16*100</f>
        <v>5.3003533568904597</v>
      </c>
      <c r="P13" s="385">
        <v>13</v>
      </c>
      <c r="Q13" s="535">
        <f>P13/P16*100</f>
        <v>5.2845528455284558</v>
      </c>
      <c r="R13" s="385">
        <v>19</v>
      </c>
      <c r="S13" s="535">
        <f>R13/R16*100</f>
        <v>8.085106382978724</v>
      </c>
    </row>
    <row r="14" spans="1:19" ht="13.9" customHeight="1">
      <c r="A14" s="475" t="s">
        <v>964</v>
      </c>
      <c r="B14" s="385">
        <v>18</v>
      </c>
      <c r="C14" s="535">
        <f>B14/B16*100</f>
        <v>5.5214723926380369</v>
      </c>
      <c r="D14" s="385">
        <v>31</v>
      </c>
      <c r="E14" s="535">
        <f>D14/D16*100</f>
        <v>10.264900662251655</v>
      </c>
      <c r="F14" s="385">
        <v>18</v>
      </c>
      <c r="G14" s="535">
        <f>F14/F16*100</f>
        <v>5.4054054054054053</v>
      </c>
      <c r="H14" s="385">
        <v>14</v>
      </c>
      <c r="I14" s="535">
        <f t="shared" si="0"/>
        <v>4.5751633986928102</v>
      </c>
      <c r="J14" s="385">
        <v>16</v>
      </c>
      <c r="K14" s="535">
        <f>J14/J16*100</f>
        <v>5.0473186119873814</v>
      </c>
      <c r="L14" s="385">
        <v>8</v>
      </c>
      <c r="M14" s="535">
        <f t="shared" si="1"/>
        <v>2.5157232704402519</v>
      </c>
      <c r="N14" s="385">
        <v>8</v>
      </c>
      <c r="O14" s="535">
        <f>N14/N16*100</f>
        <v>2.8268551236749118</v>
      </c>
      <c r="P14" s="385">
        <v>7</v>
      </c>
      <c r="Q14" s="535">
        <f>P14/P16*100</f>
        <v>2.8455284552845526</v>
      </c>
      <c r="R14" s="385">
        <v>5</v>
      </c>
      <c r="S14" s="535">
        <f>R14/R16*100</f>
        <v>2.1276595744680851</v>
      </c>
    </row>
    <row r="15" spans="1:19" ht="13.9" customHeight="1">
      <c r="A15" s="475" t="s">
        <v>965</v>
      </c>
      <c r="B15" s="385">
        <v>28</v>
      </c>
      <c r="C15" s="535">
        <f>B15/B16*100</f>
        <v>8.5889570552147241</v>
      </c>
      <c r="D15" s="385">
        <v>39</v>
      </c>
      <c r="E15" s="535">
        <f>D15/D16*100</f>
        <v>12.913907284768211</v>
      </c>
      <c r="F15" s="385">
        <v>32</v>
      </c>
      <c r="G15" s="535">
        <f>F15/F16*100</f>
        <v>9.6096096096096097</v>
      </c>
      <c r="H15" s="385">
        <v>53</v>
      </c>
      <c r="I15" s="535">
        <f t="shared" si="0"/>
        <v>17.320261437908496</v>
      </c>
      <c r="J15" s="385">
        <v>50</v>
      </c>
      <c r="K15" s="535">
        <f>J15/J16*100</f>
        <v>15.772870662460567</v>
      </c>
      <c r="L15" s="385">
        <v>41</v>
      </c>
      <c r="M15" s="535">
        <f t="shared" si="1"/>
        <v>12.89308176100629</v>
      </c>
      <c r="N15" s="385">
        <v>45</v>
      </c>
      <c r="O15" s="535">
        <f>N15/N16*100</f>
        <v>15.901060070671377</v>
      </c>
      <c r="P15" s="385">
        <v>39</v>
      </c>
      <c r="Q15" s="535">
        <f>P15/P16*100</f>
        <v>15.853658536585366</v>
      </c>
      <c r="R15" s="385">
        <v>27</v>
      </c>
      <c r="S15" s="535">
        <f>R15/R16*100</f>
        <v>11.48936170212766</v>
      </c>
    </row>
    <row r="16" spans="1:19" ht="13.9" customHeight="1">
      <c r="A16" s="539" t="s">
        <v>588</v>
      </c>
      <c r="B16" s="544">
        <f t="shared" ref="B16:J16" si="2">SUM(B4:B15)</f>
        <v>326</v>
      </c>
      <c r="C16" s="545">
        <f t="shared" si="2"/>
        <v>99.999999999999986</v>
      </c>
      <c r="D16" s="544">
        <f t="shared" si="2"/>
        <v>302</v>
      </c>
      <c r="E16" s="545">
        <f t="shared" si="2"/>
        <v>100</v>
      </c>
      <c r="F16" s="544">
        <f t="shared" si="2"/>
        <v>333</v>
      </c>
      <c r="G16" s="545">
        <f t="shared" si="2"/>
        <v>99.999999999999986</v>
      </c>
      <c r="H16" s="544">
        <f t="shared" si="2"/>
        <v>306</v>
      </c>
      <c r="I16" s="545">
        <f t="shared" si="2"/>
        <v>100</v>
      </c>
      <c r="J16" s="544">
        <f t="shared" si="2"/>
        <v>317</v>
      </c>
      <c r="K16" s="545">
        <v>100</v>
      </c>
      <c r="L16" s="544">
        <f t="shared" ref="L16:S16" si="3">SUM(L4:L15)</f>
        <v>318</v>
      </c>
      <c r="M16" s="545">
        <f t="shared" si="3"/>
        <v>100</v>
      </c>
      <c r="N16" s="544">
        <f t="shared" si="3"/>
        <v>283</v>
      </c>
      <c r="O16" s="545">
        <f t="shared" si="3"/>
        <v>99.999999999999986</v>
      </c>
      <c r="P16" s="544">
        <f t="shared" si="3"/>
        <v>246</v>
      </c>
      <c r="Q16" s="545">
        <f t="shared" si="3"/>
        <v>100</v>
      </c>
      <c r="R16" s="544">
        <f t="shared" si="3"/>
        <v>235</v>
      </c>
      <c r="S16" s="545">
        <f t="shared" si="3"/>
        <v>100</v>
      </c>
    </row>
    <row r="17" spans="1:1">
      <c r="A17" s="546" t="s">
        <v>966</v>
      </c>
    </row>
    <row r="18" spans="1:1">
      <c r="A18" s="542" t="s">
        <v>952</v>
      </c>
    </row>
  </sheetData>
  <mergeCells count="9">
    <mergeCell ref="L2:M2"/>
    <mergeCell ref="N2:O2"/>
    <mergeCell ref="P2:Q2"/>
    <mergeCell ref="R2:S2"/>
    <mergeCell ref="B2:C2"/>
    <mergeCell ref="D2:E2"/>
    <mergeCell ref="F2:G2"/>
    <mergeCell ref="H2:I2"/>
    <mergeCell ref="J2:K2"/>
  </mergeCells>
  <pageMargins left="0.7" right="0.7" top="0.78740157499999996" bottom="0.78740157499999996" header="0.3" footer="0.3"/>
  <pageSetup paperSize="9" orientation="portrait" horizontalDpi="4294967293"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sqref="A1:J1"/>
    </sheetView>
  </sheetViews>
  <sheetFormatPr baseColWidth="10" defaultColWidth="11.25" defaultRowHeight="12.75"/>
  <cols>
    <col min="1" max="1" width="9" style="183" customWidth="1"/>
    <col min="2" max="16" width="8" style="183" customWidth="1"/>
    <col min="17" max="16384" width="11.25" style="183"/>
  </cols>
  <sheetData>
    <row r="1" spans="1:16" ht="27.6" customHeight="1">
      <c r="A1" s="433" t="s">
        <v>975</v>
      </c>
      <c r="B1" s="204"/>
      <c r="C1" s="204"/>
      <c r="D1" s="204"/>
      <c r="E1" s="204"/>
      <c r="F1" s="204"/>
      <c r="G1" s="204"/>
      <c r="H1" s="204"/>
      <c r="I1" s="204"/>
      <c r="J1" s="204"/>
    </row>
    <row r="2" spans="1:16">
      <c r="A2" s="520" t="s">
        <v>967</v>
      </c>
      <c r="B2" s="1196" t="s">
        <v>968</v>
      </c>
      <c r="C2" s="1196"/>
      <c r="D2" s="1196"/>
      <c r="E2" s="1196" t="s">
        <v>831</v>
      </c>
      <c r="F2" s="1196"/>
      <c r="G2" s="1196"/>
      <c r="H2" s="184" t="s">
        <v>829</v>
      </c>
      <c r="I2" s="184"/>
      <c r="J2" s="184"/>
      <c r="K2" s="1196" t="s">
        <v>827</v>
      </c>
      <c r="L2" s="1196"/>
      <c r="M2" s="1196"/>
      <c r="N2" s="1196" t="s">
        <v>828</v>
      </c>
      <c r="O2" s="1196"/>
      <c r="P2" s="1196"/>
    </row>
    <row r="3" spans="1:16">
      <c r="A3" s="547" t="s">
        <v>257</v>
      </c>
      <c r="B3" s="184" t="s">
        <v>17</v>
      </c>
      <c r="C3" s="184" t="s">
        <v>927</v>
      </c>
      <c r="D3" s="184"/>
      <c r="E3" s="520" t="s">
        <v>17</v>
      </c>
      <c r="F3" s="1197" t="s">
        <v>927</v>
      </c>
      <c r="G3" s="1197"/>
      <c r="H3" s="520" t="s">
        <v>17</v>
      </c>
      <c r="I3" s="1197" t="s">
        <v>927</v>
      </c>
      <c r="J3" s="1197"/>
      <c r="K3" s="520" t="s">
        <v>24</v>
      </c>
      <c r="L3" s="1197" t="s">
        <v>927</v>
      </c>
      <c r="M3" s="1197"/>
      <c r="N3" s="184" t="s">
        <v>24</v>
      </c>
      <c r="O3" s="184" t="s">
        <v>927</v>
      </c>
      <c r="P3" s="184"/>
    </row>
    <row r="4" spans="1:16">
      <c r="A4" s="520"/>
      <c r="B4" s="548" t="s">
        <v>825</v>
      </c>
      <c r="C4" s="548" t="s">
        <v>825</v>
      </c>
      <c r="D4" s="548" t="s">
        <v>969</v>
      </c>
      <c r="E4" s="549" t="s">
        <v>825</v>
      </c>
      <c r="F4" s="549" t="s">
        <v>825</v>
      </c>
      <c r="G4" s="549" t="s">
        <v>562</v>
      </c>
      <c r="H4" s="549" t="s">
        <v>825</v>
      </c>
      <c r="I4" s="549" t="s">
        <v>825</v>
      </c>
      <c r="J4" s="549" t="s">
        <v>562</v>
      </c>
      <c r="K4" s="549" t="s">
        <v>825</v>
      </c>
      <c r="L4" s="549" t="s">
        <v>825</v>
      </c>
      <c r="M4" s="549" t="s">
        <v>562</v>
      </c>
      <c r="N4" s="549" t="s">
        <v>825</v>
      </c>
      <c r="O4" s="549" t="s">
        <v>825</v>
      </c>
      <c r="P4" s="549" t="s">
        <v>562</v>
      </c>
    </row>
    <row r="5" spans="1:16">
      <c r="A5" s="555">
        <v>2005</v>
      </c>
      <c r="B5" s="550">
        <v>3468</v>
      </c>
      <c r="C5" s="550">
        <v>1396</v>
      </c>
      <c r="D5" s="551">
        <v>40.299999999999997</v>
      </c>
      <c r="E5" s="552">
        <v>273</v>
      </c>
      <c r="F5" s="552">
        <v>144</v>
      </c>
      <c r="G5" s="551">
        <v>52.7</v>
      </c>
      <c r="H5" s="552">
        <v>579</v>
      </c>
      <c r="I5" s="552">
        <v>237</v>
      </c>
      <c r="J5" s="551">
        <v>40.9</v>
      </c>
      <c r="K5" s="550">
        <v>2289</v>
      </c>
      <c r="L5" s="552">
        <v>836</v>
      </c>
      <c r="M5" s="551">
        <v>36.5</v>
      </c>
      <c r="N5" s="550">
        <v>1027</v>
      </c>
      <c r="O5" s="552">
        <v>502</v>
      </c>
      <c r="P5" s="551">
        <v>48.9</v>
      </c>
    </row>
    <row r="6" spans="1:16">
      <c r="A6" s="555">
        <v>2006</v>
      </c>
      <c r="B6" s="550">
        <v>2952</v>
      </c>
      <c r="C6" s="550">
        <v>1469</v>
      </c>
      <c r="D6" s="551">
        <v>49.8</v>
      </c>
      <c r="E6" s="552">
        <v>221</v>
      </c>
      <c r="F6" s="552">
        <v>131</v>
      </c>
      <c r="G6" s="551">
        <v>59.3</v>
      </c>
      <c r="H6" s="552">
        <v>597</v>
      </c>
      <c r="I6" s="552">
        <v>248</v>
      </c>
      <c r="J6" s="551">
        <v>41.5</v>
      </c>
      <c r="K6" s="553">
        <v>2344</v>
      </c>
      <c r="L6" s="554">
        <v>885</v>
      </c>
      <c r="M6" s="551">
        <v>37.799999999999997</v>
      </c>
      <c r="N6" s="550">
        <v>1099</v>
      </c>
      <c r="O6" s="552">
        <v>518</v>
      </c>
      <c r="P6" s="551">
        <v>47.1</v>
      </c>
    </row>
    <row r="7" spans="1:16">
      <c r="A7" s="555">
        <v>2007</v>
      </c>
      <c r="B7" s="550">
        <v>3193</v>
      </c>
      <c r="C7" s="550">
        <v>1604</v>
      </c>
      <c r="D7" s="551">
        <v>50.2</v>
      </c>
      <c r="E7" s="552">
        <v>185</v>
      </c>
      <c r="F7" s="552">
        <v>111</v>
      </c>
      <c r="G7" s="551">
        <v>60</v>
      </c>
      <c r="H7" s="552">
        <v>600</v>
      </c>
      <c r="I7" s="552">
        <v>259</v>
      </c>
      <c r="J7" s="551">
        <v>43.2</v>
      </c>
      <c r="K7" s="553">
        <v>2295</v>
      </c>
      <c r="L7" s="554">
        <v>822</v>
      </c>
      <c r="M7" s="551">
        <v>35.799999999999997</v>
      </c>
      <c r="N7" s="550">
        <v>1125</v>
      </c>
      <c r="O7" s="552">
        <v>536</v>
      </c>
      <c r="P7" s="551">
        <v>47.6</v>
      </c>
    </row>
    <row r="8" spans="1:16">
      <c r="A8" s="555">
        <v>2008</v>
      </c>
      <c r="B8" s="550">
        <v>3273</v>
      </c>
      <c r="C8" s="550">
        <v>1736</v>
      </c>
      <c r="D8" s="551">
        <v>53</v>
      </c>
      <c r="E8" s="552">
        <v>59</v>
      </c>
      <c r="F8" s="552">
        <v>45</v>
      </c>
      <c r="G8" s="551">
        <v>76.3</v>
      </c>
      <c r="H8" s="552">
        <v>621</v>
      </c>
      <c r="I8" s="552">
        <v>263</v>
      </c>
      <c r="J8" s="551">
        <v>42.4</v>
      </c>
      <c r="K8" s="553">
        <v>2272</v>
      </c>
      <c r="L8" s="554">
        <v>803</v>
      </c>
      <c r="M8" s="551">
        <v>35.299999999999997</v>
      </c>
      <c r="N8" s="550">
        <v>1099</v>
      </c>
      <c r="O8" s="552">
        <v>494</v>
      </c>
      <c r="P8" s="551">
        <v>44.9</v>
      </c>
    </row>
    <row r="9" spans="1:16">
      <c r="A9" s="555">
        <v>2009</v>
      </c>
      <c r="B9" s="550">
        <v>3100</v>
      </c>
      <c r="C9" s="550">
        <v>1622</v>
      </c>
      <c r="D9" s="551">
        <v>52.3</v>
      </c>
      <c r="E9" s="552">
        <v>57</v>
      </c>
      <c r="F9" s="552">
        <v>40</v>
      </c>
      <c r="G9" s="551">
        <v>70.2</v>
      </c>
      <c r="H9" s="552">
        <v>714</v>
      </c>
      <c r="I9" s="552">
        <v>306</v>
      </c>
      <c r="J9" s="551">
        <v>42.9</v>
      </c>
      <c r="K9" s="553">
        <v>2387</v>
      </c>
      <c r="L9" s="554">
        <v>886</v>
      </c>
      <c r="M9" s="551">
        <v>37.1</v>
      </c>
      <c r="N9" s="550">
        <v>1091</v>
      </c>
      <c r="O9" s="552">
        <v>486</v>
      </c>
      <c r="P9" s="551">
        <v>44.5</v>
      </c>
    </row>
    <row r="10" spans="1:16">
      <c r="A10" s="555">
        <v>2010</v>
      </c>
      <c r="B10" s="550">
        <v>3128</v>
      </c>
      <c r="C10" s="552">
        <v>1610</v>
      </c>
      <c r="D10" s="551">
        <v>51.5</v>
      </c>
      <c r="E10" s="552">
        <v>56</v>
      </c>
      <c r="F10" s="552">
        <v>32</v>
      </c>
      <c r="G10" s="551">
        <v>57.1</v>
      </c>
      <c r="H10" s="552">
        <v>694</v>
      </c>
      <c r="I10" s="552">
        <v>282</v>
      </c>
      <c r="J10" s="551">
        <v>40.6</v>
      </c>
      <c r="K10" s="553">
        <v>2363</v>
      </c>
      <c r="L10" s="554">
        <v>951</v>
      </c>
      <c r="M10" s="551">
        <v>40.200000000000003</v>
      </c>
      <c r="N10" s="550">
        <v>1143</v>
      </c>
      <c r="O10" s="552">
        <v>504</v>
      </c>
      <c r="P10" s="551">
        <v>44.1</v>
      </c>
    </row>
    <row r="11" spans="1:16">
      <c r="A11" s="555">
        <v>2011</v>
      </c>
      <c r="B11" s="550">
        <v>3188</v>
      </c>
      <c r="C11" s="552">
        <v>1697</v>
      </c>
      <c r="D11" s="551">
        <v>53.2</v>
      </c>
      <c r="E11" s="552">
        <v>52</v>
      </c>
      <c r="F11" s="552">
        <v>36</v>
      </c>
      <c r="G11" s="551">
        <v>69.2</v>
      </c>
      <c r="H11" s="552">
        <v>769</v>
      </c>
      <c r="I11" s="552">
        <v>295</v>
      </c>
      <c r="J11" s="551">
        <v>38.4</v>
      </c>
      <c r="K11" s="553">
        <v>2217</v>
      </c>
      <c r="L11" s="554">
        <v>891</v>
      </c>
      <c r="M11" s="551">
        <v>40.200000000000003</v>
      </c>
      <c r="N11" s="550">
        <v>1076</v>
      </c>
      <c r="O11" s="552">
        <v>516</v>
      </c>
      <c r="P11" s="551">
        <v>48</v>
      </c>
    </row>
    <row r="12" spans="1:16">
      <c r="A12" s="188" t="s">
        <v>836</v>
      </c>
    </row>
    <row r="13" spans="1:16">
      <c r="A13" s="187"/>
    </row>
    <row r="15" spans="1:16">
      <c r="B15" s="203"/>
      <c r="C15" s="521"/>
      <c r="D15" s="521"/>
    </row>
    <row r="16" spans="1:16">
      <c r="A16" s="203"/>
      <c r="B16" s="203"/>
      <c r="C16" s="203"/>
      <c r="D16" s="203"/>
      <c r="E16" s="521"/>
    </row>
    <row r="17" spans="1:5">
      <c r="A17" s="204"/>
      <c r="B17" s="203"/>
      <c r="C17" s="203"/>
      <c r="D17" s="203"/>
      <c r="E17" s="521"/>
    </row>
    <row r="18" spans="1:5">
      <c r="A18" s="204"/>
      <c r="B18" s="203"/>
      <c r="C18" s="203"/>
      <c r="D18" s="203"/>
      <c r="E18" s="521"/>
    </row>
    <row r="19" spans="1:5">
      <c r="A19" s="204"/>
      <c r="B19" s="203"/>
      <c r="C19" s="203"/>
      <c r="D19" s="203"/>
      <c r="E19" s="521"/>
    </row>
    <row r="20" spans="1:5">
      <c r="A20" s="204"/>
      <c r="B20" s="203"/>
      <c r="C20" s="203"/>
      <c r="D20" s="203"/>
      <c r="E20" s="521"/>
    </row>
    <row r="21" spans="1:5">
      <c r="A21" s="204"/>
      <c r="B21" s="203"/>
      <c r="C21" s="203"/>
      <c r="D21" s="203"/>
      <c r="E21" s="521"/>
    </row>
    <row r="22" spans="1:5">
      <c r="A22" s="204"/>
    </row>
    <row r="23" spans="1:5">
      <c r="A23" s="204"/>
    </row>
  </sheetData>
  <mergeCells count="7">
    <mergeCell ref="B2:D2"/>
    <mergeCell ref="E2:G2"/>
    <mergeCell ref="K2:M2"/>
    <mergeCell ref="N2:P2"/>
    <mergeCell ref="F3:G3"/>
    <mergeCell ref="I3:J3"/>
    <mergeCell ref="L3:M3"/>
  </mergeCells>
  <pageMargins left="0.7" right="0.7" top="0.78740157499999996" bottom="0.78740157499999996"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2" sqref="A2:A3"/>
    </sheetView>
  </sheetViews>
  <sheetFormatPr baseColWidth="10" defaultColWidth="11.25" defaultRowHeight="12.75"/>
  <cols>
    <col min="1" max="1" width="12.75" style="556" customWidth="1"/>
    <col min="2" max="4" width="11.25" style="556"/>
    <col min="5" max="5" width="10.75" style="556" customWidth="1"/>
    <col min="6" max="16384" width="11.25" style="556"/>
  </cols>
  <sheetData>
    <row r="1" spans="1:10" ht="27.6" customHeight="1">
      <c r="A1" s="1198" t="s">
        <v>2342</v>
      </c>
      <c r="B1" s="1198"/>
      <c r="C1" s="1198"/>
      <c r="D1" s="1198"/>
      <c r="E1" s="1198"/>
      <c r="F1" s="1198"/>
      <c r="G1" s="961"/>
      <c r="H1" s="961"/>
      <c r="I1" s="961"/>
      <c r="J1" s="961"/>
    </row>
    <row r="2" spans="1:10" ht="25.5">
      <c r="A2" s="1200" t="s">
        <v>976</v>
      </c>
      <c r="B2" s="1200" t="s">
        <v>766</v>
      </c>
      <c r="C2" s="575" t="s">
        <v>977</v>
      </c>
      <c r="D2" s="575" t="s">
        <v>978</v>
      </c>
      <c r="E2" s="575" t="s">
        <v>977</v>
      </c>
      <c r="F2" s="575" t="s">
        <v>978</v>
      </c>
    </row>
    <row r="3" spans="1:10">
      <c r="A3" s="1200"/>
      <c r="B3" s="1200"/>
      <c r="C3" s="1201" t="s">
        <v>24</v>
      </c>
      <c r="D3" s="1201"/>
      <c r="E3" s="1201" t="s">
        <v>562</v>
      </c>
      <c r="F3" s="1201"/>
    </row>
    <row r="4" spans="1:10" ht="13.9" customHeight="1">
      <c r="A4" s="1199">
        <v>2005</v>
      </c>
      <c r="B4" s="570" t="s">
        <v>769</v>
      </c>
      <c r="C4" s="571">
        <v>13331</v>
      </c>
      <c r="D4" s="571">
        <v>81</v>
      </c>
      <c r="E4" s="572">
        <v>80.3</v>
      </c>
      <c r="F4" s="572">
        <v>67.5</v>
      </c>
    </row>
    <row r="5" spans="1:10" ht="13.9" customHeight="1">
      <c r="A5" s="1199"/>
      <c r="B5" s="570" t="s">
        <v>770</v>
      </c>
      <c r="C5" s="571">
        <v>2461</v>
      </c>
      <c r="D5" s="571">
        <v>29</v>
      </c>
      <c r="E5" s="572">
        <v>14.8</v>
      </c>
      <c r="F5" s="572">
        <v>24.2</v>
      </c>
    </row>
    <row r="6" spans="1:10" ht="13.9" customHeight="1">
      <c r="A6" s="1199"/>
      <c r="B6" s="570" t="s">
        <v>979</v>
      </c>
      <c r="C6" s="571">
        <v>801</v>
      </c>
      <c r="D6" s="571">
        <v>10</v>
      </c>
      <c r="E6" s="572">
        <v>4.8</v>
      </c>
      <c r="F6" s="572">
        <v>8.3000000000000007</v>
      </c>
    </row>
    <row r="7" spans="1:10" ht="13.9" customHeight="1">
      <c r="A7" s="1199"/>
      <c r="B7" s="570" t="s">
        <v>980</v>
      </c>
      <c r="C7" s="571">
        <v>16593</v>
      </c>
      <c r="D7" s="571">
        <v>120</v>
      </c>
      <c r="E7" s="573">
        <v>100</v>
      </c>
      <c r="F7" s="573">
        <v>100</v>
      </c>
    </row>
    <row r="8" spans="1:10" ht="13.9" customHeight="1">
      <c r="A8" s="1199">
        <v>2006</v>
      </c>
      <c r="B8" s="570" t="s">
        <v>769</v>
      </c>
      <c r="C8" s="571">
        <v>13527</v>
      </c>
      <c r="D8" s="571">
        <v>85</v>
      </c>
      <c r="E8" s="572">
        <v>80.400000000000006</v>
      </c>
      <c r="F8" s="572">
        <v>66.400000000000006</v>
      </c>
    </row>
    <row r="9" spans="1:10" ht="13.9" customHeight="1">
      <c r="A9" s="1199"/>
      <c r="B9" s="570" t="s">
        <v>770</v>
      </c>
      <c r="C9" s="571">
        <v>2477</v>
      </c>
      <c r="D9" s="571">
        <v>33</v>
      </c>
      <c r="E9" s="572">
        <v>14.7</v>
      </c>
      <c r="F9" s="572">
        <v>25.8</v>
      </c>
    </row>
    <row r="10" spans="1:10" ht="13.9" customHeight="1">
      <c r="A10" s="1199"/>
      <c r="B10" s="570" t="s">
        <v>979</v>
      </c>
      <c r="C10" s="571">
        <v>829</v>
      </c>
      <c r="D10" s="571">
        <v>10</v>
      </c>
      <c r="E10" s="572">
        <v>4.9000000000000004</v>
      </c>
      <c r="F10" s="572">
        <v>7.8</v>
      </c>
    </row>
    <row r="11" spans="1:10" ht="13.9" customHeight="1">
      <c r="A11" s="1199"/>
      <c r="B11" s="570" t="s">
        <v>980</v>
      </c>
      <c r="C11" s="571">
        <v>16833</v>
      </c>
      <c r="D11" s="571">
        <v>128</v>
      </c>
      <c r="E11" s="573">
        <v>100</v>
      </c>
      <c r="F11" s="573">
        <v>100</v>
      </c>
    </row>
    <row r="12" spans="1:10" ht="13.9" customHeight="1">
      <c r="A12" s="1199">
        <v>2007</v>
      </c>
      <c r="B12" s="570" t="s">
        <v>769</v>
      </c>
      <c r="C12" s="571">
        <v>13841</v>
      </c>
      <c r="D12" s="571">
        <v>88</v>
      </c>
      <c r="E12" s="572">
        <v>79.7</v>
      </c>
      <c r="F12" s="572">
        <v>65.7</v>
      </c>
    </row>
    <row r="13" spans="1:10" ht="13.9" customHeight="1">
      <c r="A13" s="1199"/>
      <c r="B13" s="570" t="s">
        <v>770</v>
      </c>
      <c r="C13" s="571">
        <v>2610</v>
      </c>
      <c r="D13" s="571">
        <v>36</v>
      </c>
      <c r="E13" s="572">
        <v>15</v>
      </c>
      <c r="F13" s="572">
        <v>26.9</v>
      </c>
    </row>
    <row r="14" spans="1:10" ht="13.9" customHeight="1">
      <c r="A14" s="1199"/>
      <c r="B14" s="570" t="s">
        <v>979</v>
      </c>
      <c r="C14" s="571">
        <v>905</v>
      </c>
      <c r="D14" s="571">
        <v>10</v>
      </c>
      <c r="E14" s="572">
        <v>5.2</v>
      </c>
      <c r="F14" s="572">
        <v>7.5</v>
      </c>
    </row>
    <row r="15" spans="1:10" ht="13.9" customHeight="1">
      <c r="A15" s="1199"/>
      <c r="B15" s="570" t="s">
        <v>980</v>
      </c>
      <c r="C15" s="571">
        <v>17356</v>
      </c>
      <c r="D15" s="571">
        <v>134</v>
      </c>
      <c r="E15" s="573">
        <v>100</v>
      </c>
      <c r="F15" s="573">
        <v>100</v>
      </c>
    </row>
    <row r="16" spans="1:10" ht="13.9" customHeight="1">
      <c r="A16" s="1199">
        <v>2008</v>
      </c>
      <c r="B16" s="570" t="s">
        <v>769</v>
      </c>
      <c r="C16" s="571">
        <v>14176</v>
      </c>
      <c r="D16" s="571">
        <v>89</v>
      </c>
      <c r="E16" s="572">
        <v>80</v>
      </c>
      <c r="F16" s="572">
        <v>64.5</v>
      </c>
    </row>
    <row r="17" spans="1:6" ht="13.9" customHeight="1">
      <c r="A17" s="1199"/>
      <c r="B17" s="570" t="s">
        <v>770</v>
      </c>
      <c r="C17" s="571">
        <v>2648</v>
      </c>
      <c r="D17" s="571">
        <v>39</v>
      </c>
      <c r="E17" s="572">
        <v>14.9</v>
      </c>
      <c r="F17" s="572">
        <v>28.3</v>
      </c>
    </row>
    <row r="18" spans="1:6" ht="13.9" customHeight="1">
      <c r="A18" s="1199"/>
      <c r="B18" s="570" t="s">
        <v>979</v>
      </c>
      <c r="C18" s="571">
        <v>899</v>
      </c>
      <c r="D18" s="571">
        <v>10</v>
      </c>
      <c r="E18" s="572">
        <v>5.0999999999999996</v>
      </c>
      <c r="F18" s="572">
        <v>7.2</v>
      </c>
    </row>
    <row r="19" spans="1:6" ht="13.9" customHeight="1">
      <c r="A19" s="1199"/>
      <c r="B19" s="570" t="s">
        <v>980</v>
      </c>
      <c r="C19" s="571">
        <v>17723</v>
      </c>
      <c r="D19" s="571">
        <v>138</v>
      </c>
      <c r="E19" s="573">
        <v>100</v>
      </c>
      <c r="F19" s="573">
        <v>100</v>
      </c>
    </row>
    <row r="20" spans="1:6" ht="13.9" customHeight="1">
      <c r="A20" s="1199">
        <v>2009</v>
      </c>
      <c r="B20" s="570" t="s">
        <v>769</v>
      </c>
      <c r="C20" s="571">
        <v>14338</v>
      </c>
      <c r="D20" s="571">
        <v>89</v>
      </c>
      <c r="E20" s="572">
        <v>79.5</v>
      </c>
      <c r="F20" s="572">
        <v>63.6</v>
      </c>
    </row>
    <row r="21" spans="1:6" ht="13.9" customHeight="1">
      <c r="A21" s="1199"/>
      <c r="B21" s="570" t="s">
        <v>770</v>
      </c>
      <c r="C21" s="571">
        <v>2697</v>
      </c>
      <c r="D21" s="571">
        <v>41</v>
      </c>
      <c r="E21" s="572">
        <v>15</v>
      </c>
      <c r="F21" s="572">
        <v>29.3</v>
      </c>
    </row>
    <row r="22" spans="1:6" ht="13.9" customHeight="1">
      <c r="A22" s="1199"/>
      <c r="B22" s="570" t="s">
        <v>979</v>
      </c>
      <c r="C22" s="571">
        <v>994</v>
      </c>
      <c r="D22" s="571">
        <v>10</v>
      </c>
      <c r="E22" s="572">
        <v>5.5</v>
      </c>
      <c r="F22" s="572">
        <v>7.1</v>
      </c>
    </row>
    <row r="23" spans="1:6" ht="13.9" customHeight="1">
      <c r="A23" s="1199"/>
      <c r="B23" s="570" t="s">
        <v>980</v>
      </c>
      <c r="C23" s="571">
        <v>18029</v>
      </c>
      <c r="D23" s="571">
        <v>140</v>
      </c>
      <c r="E23" s="573">
        <v>100</v>
      </c>
      <c r="F23" s="573">
        <v>100</v>
      </c>
    </row>
    <row r="24" spans="1:6" ht="13.9" customHeight="1">
      <c r="A24" s="1199">
        <v>2010</v>
      </c>
      <c r="B24" s="570" t="s">
        <v>769</v>
      </c>
      <c r="C24" s="571">
        <v>14056</v>
      </c>
      <c r="D24" s="571">
        <v>91</v>
      </c>
      <c r="E24" s="572">
        <v>79.099999999999994</v>
      </c>
      <c r="F24" s="572">
        <v>64.099999999999994</v>
      </c>
    </row>
    <row r="25" spans="1:6" ht="13.9" customHeight="1">
      <c r="A25" s="1199"/>
      <c r="B25" s="570" t="s">
        <v>770</v>
      </c>
      <c r="C25" s="571">
        <v>2727</v>
      </c>
      <c r="D25" s="571">
        <v>41</v>
      </c>
      <c r="E25" s="572">
        <v>15.4</v>
      </c>
      <c r="F25" s="572">
        <v>28.9</v>
      </c>
    </row>
    <row r="26" spans="1:6" ht="13.9" customHeight="1">
      <c r="A26" s="1199"/>
      <c r="B26" s="570" t="s">
        <v>979</v>
      </c>
      <c r="C26" s="571">
        <v>982</v>
      </c>
      <c r="D26" s="571">
        <v>10</v>
      </c>
      <c r="E26" s="572">
        <v>5.5</v>
      </c>
      <c r="F26" s="572">
        <v>7</v>
      </c>
    </row>
    <row r="27" spans="1:6" ht="13.9" customHeight="1">
      <c r="A27" s="1199"/>
      <c r="B27" s="570" t="s">
        <v>980</v>
      </c>
      <c r="C27" s="571">
        <v>17765</v>
      </c>
      <c r="D27" s="571">
        <v>142</v>
      </c>
      <c r="E27" s="573">
        <v>100</v>
      </c>
      <c r="F27" s="573">
        <v>100</v>
      </c>
    </row>
    <row r="28" spans="1:6" ht="13.9" customHeight="1">
      <c r="A28" s="1199">
        <v>2011</v>
      </c>
      <c r="B28" s="570" t="s">
        <v>769</v>
      </c>
      <c r="C28" s="571">
        <v>13984</v>
      </c>
      <c r="D28" s="571">
        <v>89</v>
      </c>
      <c r="E28" s="572">
        <v>78.099999999999994</v>
      </c>
      <c r="F28" s="572">
        <v>62.2</v>
      </c>
    </row>
    <row r="29" spans="1:6" ht="13.9" customHeight="1">
      <c r="A29" s="1199"/>
      <c r="B29" s="570" t="s">
        <v>770</v>
      </c>
      <c r="C29" s="571">
        <v>2834</v>
      </c>
      <c r="D29" s="571">
        <v>43</v>
      </c>
      <c r="E29" s="572">
        <v>15.8</v>
      </c>
      <c r="F29" s="572">
        <v>30.1</v>
      </c>
    </row>
    <row r="30" spans="1:6" ht="13.9" customHeight="1">
      <c r="A30" s="1199"/>
      <c r="B30" s="570" t="s">
        <v>979</v>
      </c>
      <c r="C30" s="571">
        <v>1078</v>
      </c>
      <c r="D30" s="571">
        <v>11</v>
      </c>
      <c r="E30" s="572">
        <v>6</v>
      </c>
      <c r="F30" s="572">
        <v>7.7</v>
      </c>
    </row>
    <row r="31" spans="1:6" ht="13.9" customHeight="1">
      <c r="A31" s="1199"/>
      <c r="B31" s="570" t="s">
        <v>980</v>
      </c>
      <c r="C31" s="571">
        <v>17896</v>
      </c>
      <c r="D31" s="571">
        <v>143</v>
      </c>
      <c r="E31" s="573">
        <v>100</v>
      </c>
      <c r="F31" s="573">
        <v>100</v>
      </c>
    </row>
  </sheetData>
  <mergeCells count="12">
    <mergeCell ref="A1:F1"/>
    <mergeCell ref="A28:A31"/>
    <mergeCell ref="A2:A3"/>
    <mergeCell ref="B2:B3"/>
    <mergeCell ref="C3:D3"/>
    <mergeCell ref="E3:F3"/>
    <mergeCell ref="A4:A7"/>
    <mergeCell ref="A8:A11"/>
    <mergeCell ref="A12:A15"/>
    <mergeCell ref="A16:A19"/>
    <mergeCell ref="A20:A23"/>
    <mergeCell ref="A24:A27"/>
  </mergeCells>
  <pageMargins left="0.7" right="0.7" top="0.79" bottom="0.79"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K1"/>
    </sheetView>
  </sheetViews>
  <sheetFormatPr baseColWidth="10" defaultColWidth="11.25" defaultRowHeight="12.75"/>
  <cols>
    <col min="1" max="1" width="21.5" style="556" customWidth="1"/>
    <col min="2" max="2" width="7.75" style="556" customWidth="1"/>
    <col min="3" max="3" width="9.75" style="556" customWidth="1"/>
    <col min="4" max="4" width="11.375" style="556" customWidth="1"/>
    <col min="5" max="5" width="9.25" style="556" customWidth="1"/>
    <col min="6" max="6" width="8.25" style="556" customWidth="1"/>
    <col min="7" max="7" width="8.875" style="556" customWidth="1"/>
    <col min="8" max="9" width="10" style="556" customWidth="1"/>
    <col min="10" max="10" width="7.875" style="556" customWidth="1"/>
    <col min="11" max="16384" width="11.25" style="556"/>
  </cols>
  <sheetData>
    <row r="1" spans="1:11" ht="27.6" customHeight="1" thickBot="1">
      <c r="A1" s="1198" t="s">
        <v>817</v>
      </c>
      <c r="B1" s="1198"/>
      <c r="C1" s="1198"/>
      <c r="D1" s="1198"/>
      <c r="E1" s="1198"/>
      <c r="F1" s="1198"/>
      <c r="G1" s="1198"/>
      <c r="H1" s="1198"/>
      <c r="I1" s="1198"/>
      <c r="J1" s="1198"/>
      <c r="K1" s="1198"/>
    </row>
    <row r="2" spans="1:11" ht="25.5">
      <c r="A2" s="630" t="s">
        <v>839</v>
      </c>
      <c r="B2" s="1205" t="s">
        <v>17</v>
      </c>
      <c r="C2" s="1206"/>
      <c r="D2" s="1205" t="s">
        <v>981</v>
      </c>
      <c r="E2" s="1206"/>
      <c r="F2" s="1205" t="s">
        <v>982</v>
      </c>
      <c r="G2" s="1206"/>
      <c r="H2" s="1205" t="s">
        <v>983</v>
      </c>
      <c r="I2" s="1206"/>
      <c r="J2" s="1205" t="s">
        <v>984</v>
      </c>
      <c r="K2" s="1200"/>
    </row>
    <row r="3" spans="1:11" ht="38.25">
      <c r="A3" s="577" t="s">
        <v>976</v>
      </c>
      <c r="B3" s="578" t="s">
        <v>985</v>
      </c>
      <c r="C3" s="579" t="s">
        <v>986</v>
      </c>
      <c r="D3" s="578" t="s">
        <v>985</v>
      </c>
      <c r="E3" s="579" t="s">
        <v>987</v>
      </c>
      <c r="F3" s="578" t="s">
        <v>985</v>
      </c>
      <c r="G3" s="579" t="s">
        <v>988</v>
      </c>
      <c r="H3" s="578" t="s">
        <v>989</v>
      </c>
      <c r="I3" s="579" t="s">
        <v>990</v>
      </c>
      <c r="J3" s="578" t="s">
        <v>985</v>
      </c>
      <c r="K3" s="579" t="s">
        <v>988</v>
      </c>
    </row>
    <row r="4" spans="1:11">
      <c r="A4" s="580"/>
      <c r="B4" s="1202" t="s">
        <v>24</v>
      </c>
      <c r="C4" s="1201"/>
      <c r="D4" s="1201"/>
      <c r="E4" s="1201"/>
      <c r="F4" s="1201"/>
      <c r="G4" s="1201"/>
      <c r="H4" s="1201"/>
      <c r="I4" s="1201"/>
      <c r="J4" s="1201"/>
      <c r="K4" s="1201"/>
    </row>
    <row r="5" spans="1:11">
      <c r="A5" s="561">
        <v>2005</v>
      </c>
      <c r="B5" s="581">
        <v>8093</v>
      </c>
      <c r="C5" s="582">
        <v>417</v>
      </c>
      <c r="D5" s="581">
        <v>3937</v>
      </c>
      <c r="E5" s="582">
        <v>168</v>
      </c>
      <c r="F5" s="581">
        <v>668</v>
      </c>
      <c r="G5" s="582">
        <v>29</v>
      </c>
      <c r="H5" s="581">
        <v>3332</v>
      </c>
      <c r="I5" s="582">
        <v>210</v>
      </c>
      <c r="J5" s="581">
        <v>156</v>
      </c>
      <c r="K5" s="581">
        <v>10</v>
      </c>
    </row>
    <row r="6" spans="1:11">
      <c r="A6" s="561">
        <v>2006</v>
      </c>
      <c r="B6" s="581">
        <v>8244</v>
      </c>
      <c r="C6" s="582">
        <v>480</v>
      </c>
      <c r="D6" s="581">
        <v>3952</v>
      </c>
      <c r="E6" s="582">
        <v>237</v>
      </c>
      <c r="F6" s="581">
        <v>693</v>
      </c>
      <c r="G6" s="582">
        <v>30</v>
      </c>
      <c r="H6" s="581">
        <v>3433</v>
      </c>
      <c r="I6" s="582">
        <v>200</v>
      </c>
      <c r="J6" s="581">
        <v>166</v>
      </c>
      <c r="K6" s="581">
        <v>13</v>
      </c>
    </row>
    <row r="7" spans="1:11">
      <c r="A7" s="561">
        <v>2007</v>
      </c>
      <c r="B7" s="581">
        <v>8583</v>
      </c>
      <c r="C7" s="582">
        <v>510</v>
      </c>
      <c r="D7" s="581">
        <v>4118</v>
      </c>
      <c r="E7" s="582">
        <v>231</v>
      </c>
      <c r="F7" s="581">
        <v>738</v>
      </c>
      <c r="G7" s="582">
        <v>30</v>
      </c>
      <c r="H7" s="581">
        <v>3560</v>
      </c>
      <c r="I7" s="582">
        <v>235</v>
      </c>
      <c r="J7" s="581">
        <v>167</v>
      </c>
      <c r="K7" s="581">
        <v>14</v>
      </c>
    </row>
    <row r="8" spans="1:11">
      <c r="A8" s="561">
        <v>2008</v>
      </c>
      <c r="B8" s="581">
        <v>8828</v>
      </c>
      <c r="C8" s="582">
        <v>591</v>
      </c>
      <c r="D8" s="581">
        <v>4272</v>
      </c>
      <c r="E8" s="582">
        <v>260</v>
      </c>
      <c r="F8" s="581">
        <v>722</v>
      </c>
      <c r="G8" s="582">
        <v>32</v>
      </c>
      <c r="H8" s="581">
        <v>3669</v>
      </c>
      <c r="I8" s="582">
        <v>280</v>
      </c>
      <c r="J8" s="581">
        <v>165</v>
      </c>
      <c r="K8" s="581">
        <v>19</v>
      </c>
    </row>
    <row r="9" spans="1:11">
      <c r="A9" s="561">
        <v>2009</v>
      </c>
      <c r="B9" s="581">
        <v>8844</v>
      </c>
      <c r="C9" s="582">
        <v>636</v>
      </c>
      <c r="D9" s="581">
        <v>4330</v>
      </c>
      <c r="E9" s="582">
        <v>297</v>
      </c>
      <c r="F9" s="581">
        <v>742</v>
      </c>
      <c r="G9" s="582">
        <v>29</v>
      </c>
      <c r="H9" s="581">
        <v>3601</v>
      </c>
      <c r="I9" s="582">
        <v>277</v>
      </c>
      <c r="J9" s="581">
        <v>171</v>
      </c>
      <c r="K9" s="581">
        <v>33</v>
      </c>
    </row>
    <row r="10" spans="1:11">
      <c r="A10" s="561">
        <v>2010</v>
      </c>
      <c r="B10" s="581">
        <v>8472</v>
      </c>
      <c r="C10" s="582">
        <v>670</v>
      </c>
      <c r="D10" s="581">
        <v>4072</v>
      </c>
      <c r="E10" s="582">
        <v>308</v>
      </c>
      <c r="F10" s="581">
        <v>694</v>
      </c>
      <c r="G10" s="582">
        <v>31</v>
      </c>
      <c r="H10" s="581">
        <v>3541</v>
      </c>
      <c r="I10" s="582">
        <v>295</v>
      </c>
      <c r="J10" s="581">
        <v>165</v>
      </c>
      <c r="K10" s="581">
        <v>36</v>
      </c>
    </row>
    <row r="11" spans="1:11">
      <c r="A11" s="561">
        <v>2011</v>
      </c>
      <c r="B11" s="581">
        <v>8423</v>
      </c>
      <c r="C11" s="582">
        <v>691</v>
      </c>
      <c r="D11" s="581">
        <v>4043</v>
      </c>
      <c r="E11" s="582">
        <v>304</v>
      </c>
      <c r="F11" s="581">
        <v>597</v>
      </c>
      <c r="G11" s="582">
        <v>37</v>
      </c>
      <c r="H11" s="581">
        <v>3620</v>
      </c>
      <c r="I11" s="582">
        <v>315</v>
      </c>
      <c r="J11" s="581">
        <v>163</v>
      </c>
      <c r="K11" s="581">
        <v>35</v>
      </c>
    </row>
    <row r="12" spans="1:11">
      <c r="A12" s="561"/>
      <c r="B12" s="1203" t="s">
        <v>562</v>
      </c>
      <c r="C12" s="1204"/>
      <c r="D12" s="1204"/>
      <c r="E12" s="1204"/>
      <c r="F12" s="1204"/>
      <c r="G12" s="1204"/>
      <c r="H12" s="1204"/>
      <c r="I12" s="1204"/>
      <c r="J12" s="1204"/>
      <c r="K12" s="1204"/>
    </row>
    <row r="13" spans="1:11">
      <c r="A13" s="561">
        <v>2005</v>
      </c>
      <c r="B13" s="585">
        <v>100</v>
      </c>
      <c r="C13" s="583">
        <v>5.2</v>
      </c>
      <c r="D13" s="584">
        <v>48.6</v>
      </c>
      <c r="E13" s="583">
        <v>40.299999999999997</v>
      </c>
      <c r="F13" s="584">
        <v>8.3000000000000007</v>
      </c>
      <c r="G13" s="583">
        <v>7</v>
      </c>
      <c r="H13" s="584">
        <v>41.2</v>
      </c>
      <c r="I13" s="583">
        <v>50.4</v>
      </c>
      <c r="J13" s="584">
        <v>1.9</v>
      </c>
      <c r="K13" s="584">
        <v>2.4</v>
      </c>
    </row>
    <row r="14" spans="1:11">
      <c r="A14" s="561">
        <v>2006</v>
      </c>
      <c r="B14" s="585">
        <v>100</v>
      </c>
      <c r="C14" s="583">
        <v>5.8</v>
      </c>
      <c r="D14" s="584">
        <v>47.9</v>
      </c>
      <c r="E14" s="583">
        <v>49.4</v>
      </c>
      <c r="F14" s="584">
        <v>8.4</v>
      </c>
      <c r="G14" s="583">
        <v>6.3</v>
      </c>
      <c r="H14" s="584">
        <v>41.6</v>
      </c>
      <c r="I14" s="583">
        <v>41.7</v>
      </c>
      <c r="J14" s="584">
        <v>2</v>
      </c>
      <c r="K14" s="584">
        <v>2.7</v>
      </c>
    </row>
    <row r="15" spans="1:11">
      <c r="A15" s="561">
        <v>2007</v>
      </c>
      <c r="B15" s="585">
        <v>100</v>
      </c>
      <c r="C15" s="583">
        <v>5.9</v>
      </c>
      <c r="D15" s="584">
        <v>48</v>
      </c>
      <c r="E15" s="583">
        <v>45.3</v>
      </c>
      <c r="F15" s="584">
        <v>8.6</v>
      </c>
      <c r="G15" s="583">
        <v>5.9</v>
      </c>
      <c r="H15" s="584">
        <v>41.5</v>
      </c>
      <c r="I15" s="583">
        <v>46.1</v>
      </c>
      <c r="J15" s="584">
        <v>1.9</v>
      </c>
      <c r="K15" s="584">
        <v>2.7</v>
      </c>
    </row>
    <row r="16" spans="1:11">
      <c r="A16" s="561">
        <v>2008</v>
      </c>
      <c r="B16" s="585">
        <v>100</v>
      </c>
      <c r="C16" s="583">
        <v>6.7</v>
      </c>
      <c r="D16" s="584">
        <v>48.4</v>
      </c>
      <c r="E16" s="583">
        <v>44</v>
      </c>
      <c r="F16" s="584">
        <v>8.1999999999999993</v>
      </c>
      <c r="G16" s="583">
        <v>5.4</v>
      </c>
      <c r="H16" s="584">
        <v>41.6</v>
      </c>
      <c r="I16" s="583">
        <v>47.4</v>
      </c>
      <c r="J16" s="584">
        <v>1.9</v>
      </c>
      <c r="K16" s="584">
        <v>3.2</v>
      </c>
    </row>
    <row r="17" spans="1:11">
      <c r="A17" s="561">
        <v>2009</v>
      </c>
      <c r="B17" s="585">
        <v>100</v>
      </c>
      <c r="C17" s="583">
        <v>7.2</v>
      </c>
      <c r="D17" s="584">
        <v>49</v>
      </c>
      <c r="E17" s="583">
        <v>46.7</v>
      </c>
      <c r="F17" s="584">
        <v>8.4</v>
      </c>
      <c r="G17" s="583">
        <v>4.5999999999999996</v>
      </c>
      <c r="H17" s="584">
        <v>40.700000000000003</v>
      </c>
      <c r="I17" s="583">
        <v>43.6</v>
      </c>
      <c r="J17" s="584">
        <v>1.9</v>
      </c>
      <c r="K17" s="584">
        <v>5.2</v>
      </c>
    </row>
    <row r="18" spans="1:11">
      <c r="A18" s="561">
        <v>2010</v>
      </c>
      <c r="B18" s="585">
        <v>100</v>
      </c>
      <c r="C18" s="583">
        <v>7.9</v>
      </c>
      <c r="D18" s="584">
        <v>48.1</v>
      </c>
      <c r="E18" s="583">
        <v>46</v>
      </c>
      <c r="F18" s="584">
        <v>8.1999999999999993</v>
      </c>
      <c r="G18" s="583">
        <v>4.5999999999999996</v>
      </c>
      <c r="H18" s="584">
        <v>41.8</v>
      </c>
      <c r="I18" s="583">
        <v>44</v>
      </c>
      <c r="J18" s="584">
        <v>1.9</v>
      </c>
      <c r="K18" s="584">
        <v>5.4</v>
      </c>
    </row>
    <row r="19" spans="1:11">
      <c r="A19" s="561">
        <v>2011</v>
      </c>
      <c r="B19" s="585">
        <v>100</v>
      </c>
      <c r="C19" s="583">
        <v>8.1999999999999993</v>
      </c>
      <c r="D19" s="584">
        <v>48</v>
      </c>
      <c r="E19" s="583">
        <v>44</v>
      </c>
      <c r="F19" s="584">
        <v>7.1</v>
      </c>
      <c r="G19" s="583">
        <v>5.4</v>
      </c>
      <c r="H19" s="584">
        <v>43</v>
      </c>
      <c r="I19" s="583">
        <v>45.6</v>
      </c>
      <c r="J19" s="584">
        <v>1.9</v>
      </c>
      <c r="K19" s="584">
        <v>5.0999999999999996</v>
      </c>
    </row>
    <row r="20" spans="1:11">
      <c r="A20" s="576" t="s">
        <v>512</v>
      </c>
      <c r="B20" s="576"/>
      <c r="C20" s="576"/>
      <c r="D20" s="576"/>
      <c r="E20" s="576"/>
      <c r="F20" s="576"/>
      <c r="G20" s="576"/>
      <c r="H20" s="576"/>
    </row>
  </sheetData>
  <mergeCells count="8">
    <mergeCell ref="B4:K4"/>
    <mergeCell ref="B12:K12"/>
    <mergeCell ref="A1:K1"/>
    <mergeCell ref="B2:C2"/>
    <mergeCell ref="D2:E2"/>
    <mergeCell ref="F2:G2"/>
    <mergeCell ref="H2:I2"/>
    <mergeCell ref="J2:K2"/>
  </mergeCells>
  <pageMargins left="0.7" right="0.7" top="0.79" bottom="0.79"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baseColWidth="10" defaultColWidth="11.25" defaultRowHeight="12.75"/>
  <cols>
    <col min="1" max="1" width="12.875" style="556" customWidth="1"/>
    <col min="2" max="2" width="19.875" style="556" customWidth="1"/>
    <col min="3" max="3" width="10.75" style="556" customWidth="1"/>
    <col min="4" max="4" width="9.625" style="556" customWidth="1"/>
    <col min="5" max="5" width="9.125" style="556" customWidth="1"/>
    <col min="6" max="6" width="10.25" style="556" customWidth="1"/>
    <col min="7" max="7" width="9.75" style="556" customWidth="1"/>
    <col min="8" max="8" width="9.25" style="556" customWidth="1"/>
    <col min="9" max="9" width="8.25" style="556" customWidth="1"/>
    <col min="10" max="10" width="8.125" style="556" customWidth="1"/>
    <col min="11" max="16384" width="11.25" style="556"/>
  </cols>
  <sheetData>
    <row r="1" spans="1:10" ht="27.6" customHeight="1">
      <c r="A1" s="1198" t="s">
        <v>818</v>
      </c>
      <c r="B1" s="1198"/>
      <c r="C1" s="1198"/>
      <c r="D1" s="1198"/>
      <c r="E1" s="1198"/>
      <c r="F1" s="1198"/>
      <c r="G1" s="1198"/>
      <c r="H1" s="1198"/>
      <c r="I1" s="1198"/>
      <c r="J1" s="1198"/>
    </row>
    <row r="2" spans="1:10" ht="14.45" customHeight="1">
      <c r="A2" s="1207" t="s">
        <v>766</v>
      </c>
      <c r="B2" s="1207"/>
      <c r="C2" s="1200" t="s">
        <v>17</v>
      </c>
      <c r="D2" s="1200" t="s">
        <v>769</v>
      </c>
      <c r="E2" s="1200" t="s">
        <v>770</v>
      </c>
      <c r="F2" s="1200" t="s">
        <v>979</v>
      </c>
      <c r="G2" s="1200" t="s">
        <v>17</v>
      </c>
      <c r="H2" s="1200" t="s">
        <v>769</v>
      </c>
      <c r="I2" s="1200" t="s">
        <v>770</v>
      </c>
      <c r="J2" s="1200" t="s">
        <v>979</v>
      </c>
    </row>
    <row r="3" spans="1:10" ht="13.9" customHeight="1">
      <c r="A3" s="1208" t="s">
        <v>976</v>
      </c>
      <c r="B3" s="1207" t="s">
        <v>991</v>
      </c>
      <c r="C3" s="1200"/>
      <c r="D3" s="1200"/>
      <c r="E3" s="1200"/>
      <c r="F3" s="1200"/>
      <c r="G3" s="1200"/>
      <c r="H3" s="1200"/>
      <c r="I3" s="1200"/>
      <c r="J3" s="1200"/>
    </row>
    <row r="4" spans="1:10" ht="14.45" customHeight="1">
      <c r="A4" s="1208"/>
      <c r="B4" s="1207"/>
      <c r="C4" s="1199" t="s">
        <v>24</v>
      </c>
      <c r="D4" s="1199"/>
      <c r="E4" s="1199"/>
      <c r="F4" s="1199"/>
      <c r="G4" s="1199" t="s">
        <v>562</v>
      </c>
      <c r="H4" s="1199"/>
      <c r="I4" s="1199"/>
      <c r="J4" s="1199"/>
    </row>
    <row r="5" spans="1:10" ht="19.149999999999999" customHeight="1">
      <c r="A5" s="1199">
        <v>2005</v>
      </c>
      <c r="B5" s="570" t="s">
        <v>550</v>
      </c>
      <c r="C5" s="588">
        <v>53618</v>
      </c>
      <c r="D5" s="588">
        <v>22146</v>
      </c>
      <c r="E5" s="588">
        <v>15514</v>
      </c>
      <c r="F5" s="588">
        <v>15958</v>
      </c>
      <c r="G5" s="589">
        <v>100</v>
      </c>
      <c r="H5" s="590">
        <v>41.3</v>
      </c>
      <c r="I5" s="590">
        <v>28.9</v>
      </c>
      <c r="J5" s="590">
        <v>29.8</v>
      </c>
    </row>
    <row r="6" spans="1:10">
      <c r="A6" s="1199"/>
      <c r="B6" s="570" t="s">
        <v>992</v>
      </c>
      <c r="C6" s="588">
        <v>3086</v>
      </c>
      <c r="D6" s="588">
        <v>866</v>
      </c>
      <c r="E6" s="588">
        <v>1419</v>
      </c>
      <c r="F6" s="588">
        <v>801</v>
      </c>
      <c r="G6" s="589">
        <v>100</v>
      </c>
      <c r="H6" s="590">
        <v>28.1</v>
      </c>
      <c r="I6" s="590">
        <v>46</v>
      </c>
      <c r="J6" s="590">
        <v>26</v>
      </c>
    </row>
    <row r="7" spans="1:10" ht="19.899999999999999" customHeight="1">
      <c r="A7" s="1199">
        <v>2006</v>
      </c>
      <c r="B7" s="570" t="s">
        <v>550</v>
      </c>
      <c r="C7" s="588">
        <v>54224</v>
      </c>
      <c r="D7" s="588">
        <v>22455</v>
      </c>
      <c r="E7" s="588">
        <v>15977</v>
      </c>
      <c r="F7" s="588">
        <v>15792</v>
      </c>
      <c r="G7" s="589">
        <v>100</v>
      </c>
      <c r="H7" s="590">
        <v>41.4</v>
      </c>
      <c r="I7" s="590">
        <v>29.5</v>
      </c>
      <c r="J7" s="590">
        <v>29.1</v>
      </c>
    </row>
    <row r="8" spans="1:10">
      <c r="A8" s="1199"/>
      <c r="B8" s="570" t="s">
        <v>992</v>
      </c>
      <c r="C8" s="588">
        <v>3063</v>
      </c>
      <c r="D8" s="588">
        <v>881</v>
      </c>
      <c r="E8" s="588">
        <v>1353</v>
      </c>
      <c r="F8" s="588">
        <v>829</v>
      </c>
      <c r="G8" s="589">
        <v>100</v>
      </c>
      <c r="H8" s="590">
        <v>28.8</v>
      </c>
      <c r="I8" s="590">
        <v>44.2</v>
      </c>
      <c r="J8" s="590">
        <v>27.1</v>
      </c>
    </row>
    <row r="9" spans="1:10" ht="18" customHeight="1">
      <c r="A9" s="1199">
        <v>2007</v>
      </c>
      <c r="B9" s="570" t="s">
        <v>550</v>
      </c>
      <c r="C9" s="588">
        <v>54842</v>
      </c>
      <c r="D9" s="588">
        <v>22305</v>
      </c>
      <c r="E9" s="588">
        <v>16499</v>
      </c>
      <c r="F9" s="588">
        <v>16038</v>
      </c>
      <c r="G9" s="589">
        <v>100</v>
      </c>
      <c r="H9" s="590">
        <v>40.700000000000003</v>
      </c>
      <c r="I9" s="590">
        <v>30.1</v>
      </c>
      <c r="J9" s="590">
        <v>29.2</v>
      </c>
    </row>
    <row r="10" spans="1:10">
      <c r="A10" s="1199"/>
      <c r="B10" s="570" t="s">
        <v>992</v>
      </c>
      <c r="C10" s="588">
        <v>3205</v>
      </c>
      <c r="D10" s="588">
        <v>934</v>
      </c>
      <c r="E10" s="588">
        <v>1366</v>
      </c>
      <c r="F10" s="588">
        <v>905</v>
      </c>
      <c r="G10" s="589">
        <v>100</v>
      </c>
      <c r="H10" s="590">
        <v>29.1</v>
      </c>
      <c r="I10" s="590">
        <v>42.6</v>
      </c>
      <c r="J10" s="590">
        <v>28.2</v>
      </c>
    </row>
    <row r="11" spans="1:10" ht="16.899999999999999" customHeight="1">
      <c r="A11" s="1199">
        <v>2008</v>
      </c>
      <c r="B11" s="570" t="s">
        <v>550</v>
      </c>
      <c r="C11" s="588">
        <v>56081</v>
      </c>
      <c r="D11" s="588">
        <v>22822</v>
      </c>
      <c r="E11" s="588">
        <v>17211</v>
      </c>
      <c r="F11" s="588">
        <v>16048</v>
      </c>
      <c r="G11" s="589">
        <v>100</v>
      </c>
      <c r="H11" s="590">
        <v>40.700000000000003</v>
      </c>
      <c r="I11" s="590">
        <v>30.7</v>
      </c>
      <c r="J11" s="590">
        <v>28.6</v>
      </c>
    </row>
    <row r="12" spans="1:10">
      <c r="A12" s="1199"/>
      <c r="B12" s="570" t="s">
        <v>992</v>
      </c>
      <c r="C12" s="588">
        <v>3166</v>
      </c>
      <c r="D12" s="588">
        <v>970</v>
      </c>
      <c r="E12" s="588">
        <v>1297</v>
      </c>
      <c r="F12" s="588">
        <v>899</v>
      </c>
      <c r="G12" s="589">
        <v>100</v>
      </c>
      <c r="H12" s="590">
        <v>30.6</v>
      </c>
      <c r="I12" s="590">
        <v>41</v>
      </c>
      <c r="J12" s="590">
        <v>28.4</v>
      </c>
    </row>
    <row r="13" spans="1:10" ht="15.6" customHeight="1">
      <c r="A13" s="1199">
        <v>2009</v>
      </c>
      <c r="B13" s="570" t="s">
        <v>550</v>
      </c>
      <c r="C13" s="588">
        <v>58311</v>
      </c>
      <c r="D13" s="588">
        <v>23938</v>
      </c>
      <c r="E13" s="588">
        <v>18121</v>
      </c>
      <c r="F13" s="588">
        <v>16252</v>
      </c>
      <c r="G13" s="589">
        <v>100</v>
      </c>
      <c r="H13" s="590">
        <v>41.1</v>
      </c>
      <c r="I13" s="590">
        <v>31.1</v>
      </c>
      <c r="J13" s="590">
        <v>27.9</v>
      </c>
    </row>
    <row r="14" spans="1:10">
      <c r="A14" s="1199"/>
      <c r="B14" s="570" t="s">
        <v>992</v>
      </c>
      <c r="C14" s="588">
        <v>3300</v>
      </c>
      <c r="D14" s="588">
        <v>1001</v>
      </c>
      <c r="E14" s="588">
        <v>1305</v>
      </c>
      <c r="F14" s="588">
        <v>994</v>
      </c>
      <c r="G14" s="589">
        <v>100</v>
      </c>
      <c r="H14" s="590">
        <v>30.3</v>
      </c>
      <c r="I14" s="590">
        <v>39.5</v>
      </c>
      <c r="J14" s="590">
        <v>30.1</v>
      </c>
    </row>
    <row r="15" spans="1:10" ht="16.899999999999999" customHeight="1">
      <c r="A15" s="1199">
        <v>2010</v>
      </c>
      <c r="B15" s="570" t="s">
        <v>550</v>
      </c>
      <c r="C15" s="588">
        <v>61175</v>
      </c>
      <c r="D15" s="588">
        <v>25411</v>
      </c>
      <c r="E15" s="588">
        <v>19219</v>
      </c>
      <c r="F15" s="588">
        <v>16545</v>
      </c>
      <c r="G15" s="589">
        <v>100</v>
      </c>
      <c r="H15" s="590">
        <v>41.5</v>
      </c>
      <c r="I15" s="590">
        <v>31.4</v>
      </c>
      <c r="J15" s="590">
        <v>27</v>
      </c>
    </row>
    <row r="16" spans="1:10">
      <c r="A16" s="1199"/>
      <c r="B16" s="570" t="s">
        <v>992</v>
      </c>
      <c r="C16" s="588">
        <v>3428</v>
      </c>
      <c r="D16" s="588">
        <v>1110</v>
      </c>
      <c r="E16" s="588">
        <v>1336</v>
      </c>
      <c r="F16" s="588">
        <v>982</v>
      </c>
      <c r="G16" s="589">
        <v>100</v>
      </c>
      <c r="H16" s="590">
        <v>32.4</v>
      </c>
      <c r="I16" s="590">
        <v>39</v>
      </c>
      <c r="J16" s="590">
        <v>28.6</v>
      </c>
    </row>
    <row r="17" spans="1:10" ht="17.45" customHeight="1">
      <c r="A17" s="1199">
        <v>2011</v>
      </c>
      <c r="B17" s="570" t="s">
        <v>550</v>
      </c>
      <c r="C17" s="588">
        <v>62567</v>
      </c>
      <c r="D17" s="588">
        <v>25542</v>
      </c>
      <c r="E17" s="588">
        <v>20111</v>
      </c>
      <c r="F17" s="588">
        <v>16914</v>
      </c>
      <c r="G17" s="589">
        <v>100</v>
      </c>
      <c r="H17" s="590">
        <v>40.799999999999997</v>
      </c>
      <c r="I17" s="590">
        <v>32.200000000000003</v>
      </c>
      <c r="J17" s="590">
        <v>27</v>
      </c>
    </row>
    <row r="18" spans="1:10">
      <c r="A18" s="1199"/>
      <c r="B18" s="570" t="s">
        <v>992</v>
      </c>
      <c r="C18" s="588">
        <v>3614</v>
      </c>
      <c r="D18" s="588">
        <v>1141</v>
      </c>
      <c r="E18" s="588">
        <v>1395</v>
      </c>
      <c r="F18" s="588">
        <v>1078</v>
      </c>
      <c r="G18" s="589">
        <v>100</v>
      </c>
      <c r="H18" s="590">
        <v>31.6</v>
      </c>
      <c r="I18" s="590">
        <v>38.6</v>
      </c>
      <c r="J18" s="590">
        <v>29.8</v>
      </c>
    </row>
    <row r="19" spans="1:10">
      <c r="A19" s="576" t="s">
        <v>512</v>
      </c>
      <c r="B19" s="576"/>
      <c r="C19" s="576"/>
      <c r="D19" s="576"/>
      <c r="E19" s="576"/>
      <c r="F19" s="576"/>
      <c r="G19" s="576"/>
      <c r="H19" s="576"/>
    </row>
  </sheetData>
  <mergeCells count="21">
    <mergeCell ref="A9:A10"/>
    <mergeCell ref="A11:A12"/>
    <mergeCell ref="A13:A14"/>
    <mergeCell ref="A15:A16"/>
    <mergeCell ref="A17:A18"/>
    <mergeCell ref="A7:A8"/>
    <mergeCell ref="A1:J1"/>
    <mergeCell ref="A2:B2"/>
    <mergeCell ref="C2:C3"/>
    <mergeCell ref="D2:D3"/>
    <mergeCell ref="E2:E3"/>
    <mergeCell ref="F2:F3"/>
    <mergeCell ref="G2:G3"/>
    <mergeCell ref="H2:H3"/>
    <mergeCell ref="I2:I3"/>
    <mergeCell ref="J2:J3"/>
    <mergeCell ref="A3:A4"/>
    <mergeCell ref="B3:B4"/>
    <mergeCell ref="C4:F4"/>
    <mergeCell ref="G4:J4"/>
    <mergeCell ref="A5:A6"/>
  </mergeCells>
  <pageMargins left="0.79" right="0.79" top="0.98" bottom="0.98" header="0.49" footer="0.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heetViews>
  <sheetFormatPr baseColWidth="10" defaultColWidth="10.25" defaultRowHeight="12.75"/>
  <cols>
    <col min="1" max="1" width="10.25" style="4"/>
    <col min="2" max="2" width="16.125" style="4" bestFit="1" customWidth="1"/>
    <col min="3" max="7" width="10.25" style="55" customWidth="1"/>
    <col min="8" max="8" width="11.125" style="55" customWidth="1"/>
    <col min="9" max="257" width="10.25" style="4"/>
    <col min="258" max="258" width="16.125" style="4" bestFit="1" customWidth="1"/>
    <col min="259" max="263" width="10.25" style="4" customWidth="1"/>
    <col min="264" max="264" width="11.125" style="4" customWidth="1"/>
    <col min="265" max="513" width="10.25" style="4"/>
    <col min="514" max="514" width="16.125" style="4" bestFit="1" customWidth="1"/>
    <col min="515" max="519" width="10.25" style="4" customWidth="1"/>
    <col min="520" max="520" width="11.125" style="4" customWidth="1"/>
    <col min="521" max="769" width="10.25" style="4"/>
    <col min="770" max="770" width="16.125" style="4" bestFit="1" customWidth="1"/>
    <col min="771" max="775" width="10.25" style="4" customWidth="1"/>
    <col min="776" max="776" width="11.125" style="4" customWidth="1"/>
    <col min="777" max="1025" width="10.25" style="4"/>
    <col min="1026" max="1026" width="16.125" style="4" bestFit="1" customWidth="1"/>
    <col min="1027" max="1031" width="10.25" style="4" customWidth="1"/>
    <col min="1032" max="1032" width="11.125" style="4" customWidth="1"/>
    <col min="1033" max="1281" width="10.25" style="4"/>
    <col min="1282" max="1282" width="16.125" style="4" bestFit="1" customWidth="1"/>
    <col min="1283" max="1287" width="10.25" style="4" customWidth="1"/>
    <col min="1288" max="1288" width="11.125" style="4" customWidth="1"/>
    <col min="1289" max="1537" width="10.25" style="4"/>
    <col min="1538" max="1538" width="16.125" style="4" bestFit="1" customWidth="1"/>
    <col min="1539" max="1543" width="10.25" style="4" customWidth="1"/>
    <col min="1544" max="1544" width="11.125" style="4" customWidth="1"/>
    <col min="1545" max="1793" width="10.25" style="4"/>
    <col min="1794" max="1794" width="16.125" style="4" bestFit="1" customWidth="1"/>
    <col min="1795" max="1799" width="10.25" style="4" customWidth="1"/>
    <col min="1800" max="1800" width="11.125" style="4" customWidth="1"/>
    <col min="1801" max="2049" width="10.25" style="4"/>
    <col min="2050" max="2050" width="16.125" style="4" bestFit="1" customWidth="1"/>
    <col min="2051" max="2055" width="10.25" style="4" customWidth="1"/>
    <col min="2056" max="2056" width="11.125" style="4" customWidth="1"/>
    <col min="2057" max="2305" width="10.25" style="4"/>
    <col min="2306" max="2306" width="16.125" style="4" bestFit="1" customWidth="1"/>
    <col min="2307" max="2311" width="10.25" style="4" customWidth="1"/>
    <col min="2312" max="2312" width="11.125" style="4" customWidth="1"/>
    <col min="2313" max="2561" width="10.25" style="4"/>
    <col min="2562" max="2562" width="16.125" style="4" bestFit="1" customWidth="1"/>
    <col min="2563" max="2567" width="10.25" style="4" customWidth="1"/>
    <col min="2568" max="2568" width="11.125" style="4" customWidth="1"/>
    <col min="2569" max="2817" width="10.25" style="4"/>
    <col min="2818" max="2818" width="16.125" style="4" bestFit="1" customWidth="1"/>
    <col min="2819" max="2823" width="10.25" style="4" customWidth="1"/>
    <col min="2824" max="2824" width="11.125" style="4" customWidth="1"/>
    <col min="2825" max="3073" width="10.25" style="4"/>
    <col min="3074" max="3074" width="16.125" style="4" bestFit="1" customWidth="1"/>
    <col min="3075" max="3079" width="10.25" style="4" customWidth="1"/>
    <col min="3080" max="3080" width="11.125" style="4" customWidth="1"/>
    <col min="3081" max="3329" width="10.25" style="4"/>
    <col min="3330" max="3330" width="16.125" style="4" bestFit="1" customWidth="1"/>
    <col min="3331" max="3335" width="10.25" style="4" customWidth="1"/>
    <col min="3336" max="3336" width="11.125" style="4" customWidth="1"/>
    <col min="3337" max="3585" width="10.25" style="4"/>
    <col min="3586" max="3586" width="16.125" style="4" bestFit="1" customWidth="1"/>
    <col min="3587" max="3591" width="10.25" style="4" customWidth="1"/>
    <col min="3592" max="3592" width="11.125" style="4" customWidth="1"/>
    <col min="3593" max="3841" width="10.25" style="4"/>
    <col min="3842" max="3842" width="16.125" style="4" bestFit="1" customWidth="1"/>
    <col min="3843" max="3847" width="10.25" style="4" customWidth="1"/>
    <col min="3848" max="3848" width="11.125" style="4" customWidth="1"/>
    <col min="3849" max="4097" width="10.25" style="4"/>
    <col min="4098" max="4098" width="16.125" style="4" bestFit="1" customWidth="1"/>
    <col min="4099" max="4103" width="10.25" style="4" customWidth="1"/>
    <col min="4104" max="4104" width="11.125" style="4" customWidth="1"/>
    <col min="4105" max="4353" width="10.25" style="4"/>
    <col min="4354" max="4354" width="16.125" style="4" bestFit="1" customWidth="1"/>
    <col min="4355" max="4359" width="10.25" style="4" customWidth="1"/>
    <col min="4360" max="4360" width="11.125" style="4" customWidth="1"/>
    <col min="4361" max="4609" width="10.25" style="4"/>
    <col min="4610" max="4610" width="16.125" style="4" bestFit="1" customWidth="1"/>
    <col min="4611" max="4615" width="10.25" style="4" customWidth="1"/>
    <col min="4616" max="4616" width="11.125" style="4" customWidth="1"/>
    <col min="4617" max="4865" width="10.25" style="4"/>
    <col min="4866" max="4866" width="16.125" style="4" bestFit="1" customWidth="1"/>
    <col min="4867" max="4871" width="10.25" style="4" customWidth="1"/>
    <col min="4872" max="4872" width="11.125" style="4" customWidth="1"/>
    <col min="4873" max="5121" width="10.25" style="4"/>
    <col min="5122" max="5122" width="16.125" style="4" bestFit="1" customWidth="1"/>
    <col min="5123" max="5127" width="10.25" style="4" customWidth="1"/>
    <col min="5128" max="5128" width="11.125" style="4" customWidth="1"/>
    <col min="5129" max="5377" width="10.25" style="4"/>
    <col min="5378" max="5378" width="16.125" style="4" bestFit="1" customWidth="1"/>
    <col min="5379" max="5383" width="10.25" style="4" customWidth="1"/>
    <col min="5384" max="5384" width="11.125" style="4" customWidth="1"/>
    <col min="5385" max="5633" width="10.25" style="4"/>
    <col min="5634" max="5634" width="16.125" style="4" bestFit="1" customWidth="1"/>
    <col min="5635" max="5639" width="10.25" style="4" customWidth="1"/>
    <col min="5640" max="5640" width="11.125" style="4" customWidth="1"/>
    <col min="5641" max="5889" width="10.25" style="4"/>
    <col min="5890" max="5890" width="16.125" style="4" bestFit="1" customWidth="1"/>
    <col min="5891" max="5895" width="10.25" style="4" customWidth="1"/>
    <col min="5896" max="5896" width="11.125" style="4" customWidth="1"/>
    <col min="5897" max="6145" width="10.25" style="4"/>
    <col min="6146" max="6146" width="16.125" style="4" bestFit="1" customWidth="1"/>
    <col min="6147" max="6151" width="10.25" style="4" customWidth="1"/>
    <col min="6152" max="6152" width="11.125" style="4" customWidth="1"/>
    <col min="6153" max="6401" width="10.25" style="4"/>
    <col min="6402" max="6402" width="16.125" style="4" bestFit="1" customWidth="1"/>
    <col min="6403" max="6407" width="10.25" style="4" customWidth="1"/>
    <col min="6408" max="6408" width="11.125" style="4" customWidth="1"/>
    <col min="6409" max="6657" width="10.25" style="4"/>
    <col min="6658" max="6658" width="16.125" style="4" bestFit="1" customWidth="1"/>
    <col min="6659" max="6663" width="10.25" style="4" customWidth="1"/>
    <col min="6664" max="6664" width="11.125" style="4" customWidth="1"/>
    <col min="6665" max="6913" width="10.25" style="4"/>
    <col min="6914" max="6914" width="16.125" style="4" bestFit="1" customWidth="1"/>
    <col min="6915" max="6919" width="10.25" style="4" customWidth="1"/>
    <col min="6920" max="6920" width="11.125" style="4" customWidth="1"/>
    <col min="6921" max="7169" width="10.25" style="4"/>
    <col min="7170" max="7170" width="16.125" style="4" bestFit="1" customWidth="1"/>
    <col min="7171" max="7175" width="10.25" style="4" customWidth="1"/>
    <col min="7176" max="7176" width="11.125" style="4" customWidth="1"/>
    <col min="7177" max="7425" width="10.25" style="4"/>
    <col min="7426" max="7426" width="16.125" style="4" bestFit="1" customWidth="1"/>
    <col min="7427" max="7431" width="10.25" style="4" customWidth="1"/>
    <col min="7432" max="7432" width="11.125" style="4" customWidth="1"/>
    <col min="7433" max="7681" width="10.25" style="4"/>
    <col min="7682" max="7682" width="16.125" style="4" bestFit="1" customWidth="1"/>
    <col min="7683" max="7687" width="10.25" style="4" customWidth="1"/>
    <col min="7688" max="7688" width="11.125" style="4" customWidth="1"/>
    <col min="7689" max="7937" width="10.25" style="4"/>
    <col min="7938" max="7938" width="16.125" style="4" bestFit="1" customWidth="1"/>
    <col min="7939" max="7943" width="10.25" style="4" customWidth="1"/>
    <col min="7944" max="7944" width="11.125" style="4" customWidth="1"/>
    <col min="7945" max="8193" width="10.25" style="4"/>
    <col min="8194" max="8194" width="16.125" style="4" bestFit="1" customWidth="1"/>
    <col min="8195" max="8199" width="10.25" style="4" customWidth="1"/>
    <col min="8200" max="8200" width="11.125" style="4" customWidth="1"/>
    <col min="8201" max="8449" width="10.25" style="4"/>
    <col min="8450" max="8450" width="16.125" style="4" bestFit="1" customWidth="1"/>
    <col min="8451" max="8455" width="10.25" style="4" customWidth="1"/>
    <col min="8456" max="8456" width="11.125" style="4" customWidth="1"/>
    <col min="8457" max="8705" width="10.25" style="4"/>
    <col min="8706" max="8706" width="16.125" style="4" bestFit="1" customWidth="1"/>
    <col min="8707" max="8711" width="10.25" style="4" customWidth="1"/>
    <col min="8712" max="8712" width="11.125" style="4" customWidth="1"/>
    <col min="8713" max="8961" width="10.25" style="4"/>
    <col min="8962" max="8962" width="16.125" style="4" bestFit="1" customWidth="1"/>
    <col min="8963" max="8967" width="10.25" style="4" customWidth="1"/>
    <col min="8968" max="8968" width="11.125" style="4" customWidth="1"/>
    <col min="8969" max="9217" width="10.25" style="4"/>
    <col min="9218" max="9218" width="16.125" style="4" bestFit="1" customWidth="1"/>
    <col min="9219" max="9223" width="10.25" style="4" customWidth="1"/>
    <col min="9224" max="9224" width="11.125" style="4" customWidth="1"/>
    <col min="9225" max="9473" width="10.25" style="4"/>
    <col min="9474" max="9474" width="16.125" style="4" bestFit="1" customWidth="1"/>
    <col min="9475" max="9479" width="10.25" style="4" customWidth="1"/>
    <col min="9480" max="9480" width="11.125" style="4" customWidth="1"/>
    <col min="9481" max="9729" width="10.25" style="4"/>
    <col min="9730" max="9730" width="16.125" style="4" bestFit="1" customWidth="1"/>
    <col min="9731" max="9735" width="10.25" style="4" customWidth="1"/>
    <col min="9736" max="9736" width="11.125" style="4" customWidth="1"/>
    <col min="9737" max="9985" width="10.25" style="4"/>
    <col min="9986" max="9986" width="16.125" style="4" bestFit="1" customWidth="1"/>
    <col min="9987" max="9991" width="10.25" style="4" customWidth="1"/>
    <col min="9992" max="9992" width="11.125" style="4" customWidth="1"/>
    <col min="9993" max="10241" width="10.25" style="4"/>
    <col min="10242" max="10242" width="16.125" style="4" bestFit="1" customWidth="1"/>
    <col min="10243" max="10247" width="10.25" style="4" customWidth="1"/>
    <col min="10248" max="10248" width="11.125" style="4" customWidth="1"/>
    <col min="10249" max="10497" width="10.25" style="4"/>
    <col min="10498" max="10498" width="16.125" style="4" bestFit="1" customWidth="1"/>
    <col min="10499" max="10503" width="10.25" style="4" customWidth="1"/>
    <col min="10504" max="10504" width="11.125" style="4" customWidth="1"/>
    <col min="10505" max="10753" width="10.25" style="4"/>
    <col min="10754" max="10754" width="16.125" style="4" bestFit="1" customWidth="1"/>
    <col min="10755" max="10759" width="10.25" style="4" customWidth="1"/>
    <col min="10760" max="10760" width="11.125" style="4" customWidth="1"/>
    <col min="10761" max="11009" width="10.25" style="4"/>
    <col min="11010" max="11010" width="16.125" style="4" bestFit="1" customWidth="1"/>
    <col min="11011" max="11015" width="10.25" style="4" customWidth="1"/>
    <col min="11016" max="11016" width="11.125" style="4" customWidth="1"/>
    <col min="11017" max="11265" width="10.25" style="4"/>
    <col min="11266" max="11266" width="16.125" style="4" bestFit="1" customWidth="1"/>
    <col min="11267" max="11271" width="10.25" style="4" customWidth="1"/>
    <col min="11272" max="11272" width="11.125" style="4" customWidth="1"/>
    <col min="11273" max="11521" width="10.25" style="4"/>
    <col min="11522" max="11522" width="16.125" style="4" bestFit="1" customWidth="1"/>
    <col min="11523" max="11527" width="10.25" style="4" customWidth="1"/>
    <col min="11528" max="11528" width="11.125" style="4" customWidth="1"/>
    <col min="11529" max="11777" width="10.25" style="4"/>
    <col min="11778" max="11778" width="16.125" style="4" bestFit="1" customWidth="1"/>
    <col min="11779" max="11783" width="10.25" style="4" customWidth="1"/>
    <col min="11784" max="11784" width="11.125" style="4" customWidth="1"/>
    <col min="11785" max="12033" width="10.25" style="4"/>
    <col min="12034" max="12034" width="16.125" style="4" bestFit="1" customWidth="1"/>
    <col min="12035" max="12039" width="10.25" style="4" customWidth="1"/>
    <col min="12040" max="12040" width="11.125" style="4" customWidth="1"/>
    <col min="12041" max="12289" width="10.25" style="4"/>
    <col min="12290" max="12290" width="16.125" style="4" bestFit="1" customWidth="1"/>
    <col min="12291" max="12295" width="10.25" style="4" customWidth="1"/>
    <col min="12296" max="12296" width="11.125" style="4" customWidth="1"/>
    <col min="12297" max="12545" width="10.25" style="4"/>
    <col min="12546" max="12546" width="16.125" style="4" bestFit="1" customWidth="1"/>
    <col min="12547" max="12551" width="10.25" style="4" customWidth="1"/>
    <col min="12552" max="12552" width="11.125" style="4" customWidth="1"/>
    <col min="12553" max="12801" width="10.25" style="4"/>
    <col min="12802" max="12802" width="16.125" style="4" bestFit="1" customWidth="1"/>
    <col min="12803" max="12807" width="10.25" style="4" customWidth="1"/>
    <col min="12808" max="12808" width="11.125" style="4" customWidth="1"/>
    <col min="12809" max="13057" width="10.25" style="4"/>
    <col min="13058" max="13058" width="16.125" style="4" bestFit="1" customWidth="1"/>
    <col min="13059" max="13063" width="10.25" style="4" customWidth="1"/>
    <col min="13064" max="13064" width="11.125" style="4" customWidth="1"/>
    <col min="13065" max="13313" width="10.25" style="4"/>
    <col min="13314" max="13314" width="16.125" style="4" bestFit="1" customWidth="1"/>
    <col min="13315" max="13319" width="10.25" style="4" customWidth="1"/>
    <col min="13320" max="13320" width="11.125" style="4" customWidth="1"/>
    <col min="13321" max="13569" width="10.25" style="4"/>
    <col min="13570" max="13570" width="16.125" style="4" bestFit="1" customWidth="1"/>
    <col min="13571" max="13575" width="10.25" style="4" customWidth="1"/>
    <col min="13576" max="13576" width="11.125" style="4" customWidth="1"/>
    <col min="13577" max="13825" width="10.25" style="4"/>
    <col min="13826" max="13826" width="16.125" style="4" bestFit="1" customWidth="1"/>
    <col min="13827" max="13831" width="10.25" style="4" customWidth="1"/>
    <col min="13832" max="13832" width="11.125" style="4" customWidth="1"/>
    <col min="13833" max="14081" width="10.25" style="4"/>
    <col min="14082" max="14082" width="16.125" style="4" bestFit="1" customWidth="1"/>
    <col min="14083" max="14087" width="10.25" style="4" customWidth="1"/>
    <col min="14088" max="14088" width="11.125" style="4" customWidth="1"/>
    <col min="14089" max="14337" width="10.25" style="4"/>
    <col min="14338" max="14338" width="16.125" style="4" bestFit="1" customWidth="1"/>
    <col min="14339" max="14343" width="10.25" style="4" customWidth="1"/>
    <col min="14344" max="14344" width="11.125" style="4" customWidth="1"/>
    <col min="14345" max="14593" width="10.25" style="4"/>
    <col min="14594" max="14594" width="16.125" style="4" bestFit="1" customWidth="1"/>
    <col min="14595" max="14599" width="10.25" style="4" customWidth="1"/>
    <col min="14600" max="14600" width="11.125" style="4" customWidth="1"/>
    <col min="14601" max="14849" width="10.25" style="4"/>
    <col min="14850" max="14850" width="16.125" style="4" bestFit="1" customWidth="1"/>
    <col min="14851" max="14855" width="10.25" style="4" customWidth="1"/>
    <col min="14856" max="14856" width="11.125" style="4" customWidth="1"/>
    <col min="14857" max="15105" width="10.25" style="4"/>
    <col min="15106" max="15106" width="16.125" style="4" bestFit="1" customWidth="1"/>
    <col min="15107" max="15111" width="10.25" style="4" customWidth="1"/>
    <col min="15112" max="15112" width="11.125" style="4" customWidth="1"/>
    <col min="15113" max="15361" width="10.25" style="4"/>
    <col min="15362" max="15362" width="16.125" style="4" bestFit="1" customWidth="1"/>
    <col min="15363" max="15367" width="10.25" style="4" customWidth="1"/>
    <col min="15368" max="15368" width="11.125" style="4" customWidth="1"/>
    <col min="15369" max="15617" width="10.25" style="4"/>
    <col min="15618" max="15618" width="16.125" style="4" bestFit="1" customWidth="1"/>
    <col min="15619" max="15623" width="10.25" style="4" customWidth="1"/>
    <col min="15624" max="15624" width="11.125" style="4" customWidth="1"/>
    <col min="15625" max="15873" width="10.25" style="4"/>
    <col min="15874" max="15874" width="16.125" style="4" bestFit="1" customWidth="1"/>
    <col min="15875" max="15879" width="10.25" style="4" customWidth="1"/>
    <col min="15880" max="15880" width="11.125" style="4" customWidth="1"/>
    <col min="15881" max="16129" width="10.25" style="4"/>
    <col min="16130" max="16130" width="16.125" style="4" bestFit="1" customWidth="1"/>
    <col min="16131" max="16135" width="10.25" style="4" customWidth="1"/>
    <col min="16136" max="16136" width="11.125" style="4" customWidth="1"/>
    <col min="16137" max="16384" width="10.25" style="4"/>
  </cols>
  <sheetData>
    <row r="1" spans="1:8" ht="27.6" customHeight="1">
      <c r="A1" s="947" t="s">
        <v>260</v>
      </c>
    </row>
    <row r="2" spans="1:8" ht="38.25" customHeight="1">
      <c r="A2" s="993" t="s">
        <v>189</v>
      </c>
      <c r="B2" s="993"/>
      <c r="C2" s="62" t="s">
        <v>261</v>
      </c>
      <c r="D2" s="62" t="s">
        <v>261</v>
      </c>
      <c r="E2" s="993" t="s">
        <v>262</v>
      </c>
      <c r="F2" s="62" t="s">
        <v>263</v>
      </c>
      <c r="G2" s="993" t="s">
        <v>264</v>
      </c>
      <c r="H2" s="993" t="s">
        <v>265</v>
      </c>
    </row>
    <row r="3" spans="1:8">
      <c r="A3" s="993"/>
      <c r="B3" s="993"/>
      <c r="C3" s="84">
        <v>40909</v>
      </c>
      <c r="D3" s="84">
        <v>43831</v>
      </c>
      <c r="E3" s="993"/>
      <c r="F3" s="84">
        <v>47484</v>
      </c>
      <c r="G3" s="993"/>
      <c r="H3" s="993"/>
    </row>
    <row r="4" spans="1:8">
      <c r="A4" s="993"/>
      <c r="B4" s="993"/>
      <c r="C4" s="56" t="s">
        <v>266</v>
      </c>
      <c r="D4" s="56" t="s">
        <v>266</v>
      </c>
      <c r="E4" s="56" t="s">
        <v>266</v>
      </c>
      <c r="F4" s="56" t="s">
        <v>266</v>
      </c>
      <c r="G4" s="56" t="s">
        <v>266</v>
      </c>
      <c r="H4" s="63" t="s">
        <v>267</v>
      </c>
    </row>
    <row r="5" spans="1:8">
      <c r="A5" s="64">
        <v>111</v>
      </c>
      <c r="B5" s="65" t="s">
        <v>140</v>
      </c>
      <c r="C5" s="85">
        <v>41.7</v>
      </c>
      <c r="D5" s="85">
        <v>40</v>
      </c>
      <c r="E5" s="85">
        <v>-1.7</v>
      </c>
      <c r="F5" s="85">
        <v>40.700000000000003</v>
      </c>
      <c r="G5" s="85">
        <v>-1.1000000000000001</v>
      </c>
      <c r="H5" s="86">
        <v>47.5</v>
      </c>
    </row>
    <row r="6" spans="1:8">
      <c r="A6" s="64">
        <v>112</v>
      </c>
      <c r="B6" s="65" t="s">
        <v>145</v>
      </c>
      <c r="C6" s="85">
        <v>37.5</v>
      </c>
      <c r="D6" s="85">
        <v>37.6</v>
      </c>
      <c r="E6" s="85">
        <v>0.1</v>
      </c>
      <c r="F6" s="85">
        <v>38.9</v>
      </c>
      <c r="G6" s="85">
        <v>1.4</v>
      </c>
      <c r="H6" s="86">
        <v>42.7</v>
      </c>
    </row>
    <row r="7" spans="1:8">
      <c r="A7" s="64">
        <v>120</v>
      </c>
      <c r="B7" s="65" t="s">
        <v>146</v>
      </c>
      <c r="C7" s="85">
        <v>43.9</v>
      </c>
      <c r="D7" s="85">
        <v>42.7</v>
      </c>
      <c r="E7" s="85">
        <v>-1.2</v>
      </c>
      <c r="F7" s="85">
        <v>43.3</v>
      </c>
      <c r="G7" s="85">
        <v>-0.7</v>
      </c>
      <c r="H7" s="86">
        <v>35.9</v>
      </c>
    </row>
    <row r="8" spans="1:8">
      <c r="A8" s="64">
        <v>211</v>
      </c>
      <c r="B8" s="65" t="s">
        <v>147</v>
      </c>
      <c r="C8" s="85">
        <v>40.299999999999997</v>
      </c>
      <c r="D8" s="85">
        <v>40</v>
      </c>
      <c r="E8" s="85">
        <v>-0.2</v>
      </c>
      <c r="F8" s="85">
        <v>41.6</v>
      </c>
      <c r="G8" s="85">
        <v>1.3</v>
      </c>
      <c r="H8" s="86">
        <v>26.6</v>
      </c>
    </row>
    <row r="9" spans="1:8">
      <c r="A9" s="64">
        <v>212</v>
      </c>
      <c r="B9" s="65" t="s">
        <v>148</v>
      </c>
      <c r="C9" s="85">
        <v>39.5</v>
      </c>
      <c r="D9" s="85">
        <v>40</v>
      </c>
      <c r="E9" s="85">
        <v>0.5</v>
      </c>
      <c r="F9" s="85">
        <v>41.1</v>
      </c>
      <c r="G9" s="85">
        <v>1.6</v>
      </c>
      <c r="H9" s="86">
        <v>32.700000000000003</v>
      </c>
    </row>
    <row r="10" spans="1:8">
      <c r="A10" s="64">
        <v>220</v>
      </c>
      <c r="B10" s="65" t="s">
        <v>149</v>
      </c>
      <c r="C10" s="85">
        <v>40.6</v>
      </c>
      <c r="D10" s="85">
        <v>40</v>
      </c>
      <c r="E10" s="85">
        <v>-0.6</v>
      </c>
      <c r="F10" s="85">
        <v>41.3</v>
      </c>
      <c r="G10" s="85">
        <v>0.6</v>
      </c>
      <c r="H10" s="86">
        <v>26.1</v>
      </c>
    </row>
    <row r="11" spans="1:8">
      <c r="A11" s="64">
        <v>231</v>
      </c>
      <c r="B11" s="65" t="s">
        <v>150</v>
      </c>
      <c r="C11" s="85">
        <v>39.5</v>
      </c>
      <c r="D11" s="85">
        <v>38.700000000000003</v>
      </c>
      <c r="E11" s="85">
        <v>-0.8</v>
      </c>
      <c r="F11" s="85">
        <v>40.1</v>
      </c>
      <c r="G11" s="85">
        <v>0.6</v>
      </c>
      <c r="H11" s="86">
        <v>32.6</v>
      </c>
    </row>
    <row r="12" spans="1:8">
      <c r="A12" s="64">
        <v>232</v>
      </c>
      <c r="B12" s="65" t="s">
        <v>151</v>
      </c>
      <c r="C12" s="85">
        <v>36</v>
      </c>
      <c r="D12" s="85">
        <v>38.1</v>
      </c>
      <c r="E12" s="85">
        <v>2.2000000000000002</v>
      </c>
      <c r="F12" s="85">
        <v>41.1</v>
      </c>
      <c r="G12" s="85">
        <v>5.0999999999999996</v>
      </c>
      <c r="H12" s="86">
        <v>25.9</v>
      </c>
    </row>
    <row r="13" spans="1:8">
      <c r="A13" s="64">
        <v>240</v>
      </c>
      <c r="B13" s="65" t="s">
        <v>152</v>
      </c>
      <c r="C13" s="85">
        <v>38.9</v>
      </c>
      <c r="D13" s="85">
        <v>41.1</v>
      </c>
      <c r="E13" s="85">
        <v>2.2000000000000002</v>
      </c>
      <c r="F13" s="85">
        <v>42.6</v>
      </c>
      <c r="G13" s="85">
        <v>3.7</v>
      </c>
      <c r="H13" s="86">
        <v>23.6</v>
      </c>
    </row>
    <row r="14" spans="1:8">
      <c r="A14" s="64">
        <v>310</v>
      </c>
      <c r="B14" s="65" t="s">
        <v>153</v>
      </c>
      <c r="C14" s="85">
        <v>42.3</v>
      </c>
      <c r="D14" s="85">
        <v>43.4</v>
      </c>
      <c r="E14" s="85">
        <v>1.1000000000000001</v>
      </c>
      <c r="F14" s="85">
        <v>45.1</v>
      </c>
      <c r="G14" s="85">
        <v>2.8</v>
      </c>
      <c r="H14" s="86">
        <v>25.1</v>
      </c>
    </row>
    <row r="15" spans="1:8">
      <c r="A15" s="64">
        <v>320</v>
      </c>
      <c r="B15" s="65" t="s">
        <v>154</v>
      </c>
      <c r="C15" s="85">
        <v>39.4</v>
      </c>
      <c r="D15" s="85">
        <v>39.5</v>
      </c>
      <c r="E15" s="85">
        <v>0.1</v>
      </c>
      <c r="F15" s="85">
        <v>40.4</v>
      </c>
      <c r="G15" s="85">
        <v>1</v>
      </c>
      <c r="H15" s="86">
        <v>34.1</v>
      </c>
    </row>
    <row r="16" spans="1:8">
      <c r="A16" s="64">
        <v>330</v>
      </c>
      <c r="B16" s="65" t="s">
        <v>155</v>
      </c>
      <c r="C16" s="85">
        <v>41.7</v>
      </c>
      <c r="D16" s="85">
        <v>41.4</v>
      </c>
      <c r="E16" s="85">
        <v>-0.2</v>
      </c>
      <c r="F16" s="85">
        <v>41.2</v>
      </c>
      <c r="G16" s="85">
        <v>-0.4</v>
      </c>
      <c r="H16" s="86">
        <v>21.9</v>
      </c>
    </row>
    <row r="17" spans="1:8">
      <c r="A17" s="64">
        <v>340</v>
      </c>
      <c r="B17" s="65" t="s">
        <v>156</v>
      </c>
      <c r="C17" s="85">
        <v>42.8</v>
      </c>
      <c r="D17" s="85">
        <v>41.9</v>
      </c>
      <c r="E17" s="85">
        <v>-0.9</v>
      </c>
      <c r="F17" s="85">
        <v>43</v>
      </c>
      <c r="G17" s="85">
        <v>0.1</v>
      </c>
      <c r="H17" s="86">
        <v>21.7</v>
      </c>
    </row>
    <row r="18" spans="1:8">
      <c r="A18" s="64">
        <v>410</v>
      </c>
      <c r="B18" s="65" t="s">
        <v>157</v>
      </c>
      <c r="C18" s="85">
        <v>40.5</v>
      </c>
      <c r="D18" s="85">
        <v>41.1</v>
      </c>
      <c r="E18" s="85">
        <v>0.6</v>
      </c>
      <c r="F18" s="85">
        <v>42.6</v>
      </c>
      <c r="G18" s="85">
        <v>2.1</v>
      </c>
      <c r="H18" s="86">
        <v>37.1</v>
      </c>
    </row>
    <row r="19" spans="1:8">
      <c r="A19" s="64">
        <v>421</v>
      </c>
      <c r="B19" s="65" t="s">
        <v>158</v>
      </c>
      <c r="C19" s="85">
        <v>39.9</v>
      </c>
      <c r="D19" s="85">
        <v>40.6</v>
      </c>
      <c r="E19" s="85">
        <v>0.7</v>
      </c>
      <c r="F19" s="85">
        <v>41.8</v>
      </c>
      <c r="G19" s="85">
        <v>1.9</v>
      </c>
      <c r="H19" s="86">
        <v>25.9</v>
      </c>
    </row>
    <row r="20" spans="1:8">
      <c r="A20" s="64">
        <v>422</v>
      </c>
      <c r="B20" s="65" t="s">
        <v>159</v>
      </c>
      <c r="C20" s="85">
        <v>40.9</v>
      </c>
      <c r="D20" s="85">
        <v>41.7</v>
      </c>
      <c r="E20" s="85">
        <v>0.8</v>
      </c>
      <c r="F20" s="85">
        <v>43.3</v>
      </c>
      <c r="G20" s="85">
        <v>2.4</v>
      </c>
      <c r="H20" s="86">
        <v>28.5</v>
      </c>
    </row>
    <row r="21" spans="1:8">
      <c r="A21" s="64">
        <v>423</v>
      </c>
      <c r="B21" s="65" t="s">
        <v>160</v>
      </c>
      <c r="C21" s="85">
        <v>37.200000000000003</v>
      </c>
      <c r="D21" s="85">
        <v>39</v>
      </c>
      <c r="E21" s="85">
        <v>1.8</v>
      </c>
      <c r="F21" s="85">
        <v>41.2</v>
      </c>
      <c r="G21" s="85">
        <v>4</v>
      </c>
      <c r="H21" s="86">
        <v>34.5</v>
      </c>
    </row>
    <row r="22" spans="1:8">
      <c r="A22" s="64">
        <v>424</v>
      </c>
      <c r="B22" s="65" t="s">
        <v>161</v>
      </c>
      <c r="C22" s="85">
        <v>39.1</v>
      </c>
      <c r="D22" s="85">
        <v>39.1</v>
      </c>
      <c r="E22" s="85">
        <v>0</v>
      </c>
      <c r="F22" s="85">
        <v>40.4</v>
      </c>
      <c r="G22" s="85">
        <v>1.3</v>
      </c>
      <c r="H22" s="86">
        <v>31.6</v>
      </c>
    </row>
    <row r="23" spans="1:8">
      <c r="A23" s="64">
        <v>430</v>
      </c>
      <c r="B23" s="65" t="s">
        <v>162</v>
      </c>
      <c r="C23" s="85">
        <v>46.3</v>
      </c>
      <c r="D23" s="85">
        <v>42.4</v>
      </c>
      <c r="E23" s="85">
        <v>-4</v>
      </c>
      <c r="F23" s="85">
        <v>42.1</v>
      </c>
      <c r="G23" s="85">
        <v>-4.2</v>
      </c>
      <c r="H23" s="86">
        <v>26.9</v>
      </c>
    </row>
    <row r="24" spans="1:8">
      <c r="A24" s="64">
        <v>511</v>
      </c>
      <c r="B24" s="65" t="s">
        <v>195</v>
      </c>
      <c r="C24" s="85">
        <v>38.1</v>
      </c>
      <c r="D24" s="85">
        <v>39.6</v>
      </c>
      <c r="E24" s="85">
        <v>1.5</v>
      </c>
      <c r="F24" s="85">
        <v>40.5</v>
      </c>
      <c r="G24" s="85">
        <v>2.2999999999999998</v>
      </c>
      <c r="H24" s="86">
        <v>26.3</v>
      </c>
    </row>
    <row r="25" spans="1:8">
      <c r="A25" s="64">
        <v>512</v>
      </c>
      <c r="B25" s="65" t="s">
        <v>164</v>
      </c>
      <c r="C25" s="85">
        <v>37.4</v>
      </c>
      <c r="D25" s="85">
        <v>37.9</v>
      </c>
      <c r="E25" s="85">
        <v>0.5</v>
      </c>
      <c r="F25" s="85">
        <v>39.1</v>
      </c>
      <c r="G25" s="85">
        <v>1.7</v>
      </c>
      <c r="H25" s="86">
        <v>41.8</v>
      </c>
    </row>
    <row r="26" spans="1:8">
      <c r="A26" s="64">
        <v>513</v>
      </c>
      <c r="B26" s="65" t="s">
        <v>165</v>
      </c>
      <c r="C26" s="85">
        <v>36.700000000000003</v>
      </c>
      <c r="D26" s="85">
        <v>37.299999999999997</v>
      </c>
      <c r="E26" s="85">
        <v>0.6</v>
      </c>
      <c r="F26" s="85">
        <v>38.799999999999997</v>
      </c>
      <c r="G26" s="85">
        <v>2.1</v>
      </c>
      <c r="H26" s="86">
        <v>43.3</v>
      </c>
    </row>
    <row r="27" spans="1:8">
      <c r="A27" s="64">
        <v>521</v>
      </c>
      <c r="B27" s="65" t="s">
        <v>166</v>
      </c>
      <c r="C27" s="85">
        <v>43.5</v>
      </c>
      <c r="D27" s="85">
        <v>43</v>
      </c>
      <c r="E27" s="85">
        <v>-0.5</v>
      </c>
      <c r="F27" s="85">
        <v>42.9</v>
      </c>
      <c r="G27" s="85">
        <v>-0.6</v>
      </c>
      <c r="H27" s="86">
        <v>24</v>
      </c>
    </row>
    <row r="28" spans="1:8">
      <c r="A28" s="64">
        <v>522</v>
      </c>
      <c r="B28" s="65" t="s">
        <v>167</v>
      </c>
      <c r="C28" s="85">
        <v>38.299999999999997</v>
      </c>
      <c r="D28" s="85">
        <v>37.700000000000003</v>
      </c>
      <c r="E28" s="85">
        <v>-0.6</v>
      </c>
      <c r="F28" s="85">
        <v>39.9</v>
      </c>
      <c r="G28" s="85">
        <v>1.6</v>
      </c>
      <c r="H28" s="86">
        <v>31.3</v>
      </c>
    </row>
    <row r="29" spans="1:8">
      <c r="A29" s="64">
        <v>531</v>
      </c>
      <c r="B29" s="65" t="s">
        <v>196</v>
      </c>
      <c r="C29" s="85">
        <v>39.700000000000003</v>
      </c>
      <c r="D29" s="85">
        <v>37.5</v>
      </c>
      <c r="E29" s="85">
        <v>-2.2000000000000002</v>
      </c>
      <c r="F29" s="85">
        <v>37.4</v>
      </c>
      <c r="G29" s="85">
        <v>-2.2999999999999998</v>
      </c>
      <c r="H29" s="86">
        <v>49.3</v>
      </c>
    </row>
    <row r="30" spans="1:8">
      <c r="A30" s="64">
        <v>532</v>
      </c>
      <c r="B30" s="65" t="s">
        <v>169</v>
      </c>
      <c r="C30" s="85">
        <v>42.7</v>
      </c>
      <c r="D30" s="85">
        <v>42.3</v>
      </c>
      <c r="E30" s="85">
        <v>-0.4</v>
      </c>
      <c r="F30" s="85">
        <v>42.5</v>
      </c>
      <c r="G30" s="85">
        <v>-0.2</v>
      </c>
      <c r="H30" s="86">
        <v>25.6</v>
      </c>
    </row>
    <row r="31" spans="1:8">
      <c r="A31" s="64">
        <v>540</v>
      </c>
      <c r="B31" s="65" t="s">
        <v>170</v>
      </c>
      <c r="C31" s="85">
        <v>44.4</v>
      </c>
      <c r="D31" s="85">
        <v>43.6</v>
      </c>
      <c r="E31" s="85">
        <v>-0.9</v>
      </c>
      <c r="F31" s="85">
        <v>43.1</v>
      </c>
      <c r="G31" s="85">
        <v>-1.3</v>
      </c>
      <c r="H31" s="86">
        <v>23.6</v>
      </c>
    </row>
    <row r="32" spans="1:8">
      <c r="A32" s="64">
        <v>550</v>
      </c>
      <c r="B32" s="65" t="s">
        <v>171</v>
      </c>
      <c r="C32" s="85">
        <v>41.7</v>
      </c>
      <c r="D32" s="85">
        <v>40.700000000000003</v>
      </c>
      <c r="E32" s="85">
        <v>-1</v>
      </c>
      <c r="F32" s="85">
        <v>42.3</v>
      </c>
      <c r="G32" s="85">
        <v>0.7</v>
      </c>
      <c r="H32" s="86">
        <v>21</v>
      </c>
    </row>
    <row r="33" spans="1:8">
      <c r="A33" s="64">
        <v>560</v>
      </c>
      <c r="B33" s="65" t="s">
        <v>172</v>
      </c>
      <c r="C33" s="85">
        <v>41.4</v>
      </c>
      <c r="D33" s="85">
        <v>42.1</v>
      </c>
      <c r="E33" s="85">
        <v>0.7</v>
      </c>
      <c r="F33" s="85">
        <v>42.5</v>
      </c>
      <c r="G33" s="85">
        <v>1.1000000000000001</v>
      </c>
      <c r="H33" s="86">
        <v>20.399999999999999</v>
      </c>
    </row>
    <row r="34" spans="1:8">
      <c r="A34" s="64">
        <v>611</v>
      </c>
      <c r="B34" s="65" t="s">
        <v>173</v>
      </c>
      <c r="C34" s="85">
        <v>42.3</v>
      </c>
      <c r="D34" s="85">
        <v>40.1</v>
      </c>
      <c r="E34" s="85">
        <v>-2.2000000000000002</v>
      </c>
      <c r="F34" s="85">
        <v>41.9</v>
      </c>
      <c r="G34" s="85">
        <v>-0.4</v>
      </c>
      <c r="H34" s="86">
        <v>33.4</v>
      </c>
    </row>
    <row r="35" spans="1:8">
      <c r="A35" s="64">
        <v>612</v>
      </c>
      <c r="B35" s="65" t="s">
        <v>174</v>
      </c>
      <c r="C35" s="85">
        <v>39.299999999999997</v>
      </c>
      <c r="D35" s="85">
        <v>40.200000000000003</v>
      </c>
      <c r="E35" s="85">
        <v>0.9</v>
      </c>
      <c r="F35" s="85">
        <v>41.5</v>
      </c>
      <c r="G35" s="85">
        <v>2.2000000000000002</v>
      </c>
      <c r="H35" s="86">
        <v>25.2</v>
      </c>
    </row>
    <row r="36" spans="1:8">
      <c r="A36" s="64">
        <v>613</v>
      </c>
      <c r="B36" s="65" t="s">
        <v>175</v>
      </c>
      <c r="C36" s="85">
        <v>41.3</v>
      </c>
      <c r="D36" s="85">
        <v>40.9</v>
      </c>
      <c r="E36" s="85">
        <v>-0.4</v>
      </c>
      <c r="F36" s="85">
        <v>39</v>
      </c>
      <c r="G36" s="85">
        <v>-2.2999999999999998</v>
      </c>
      <c r="H36" s="86">
        <v>23.6</v>
      </c>
    </row>
    <row r="37" spans="1:8">
      <c r="A37" s="64">
        <v>614</v>
      </c>
      <c r="B37" s="65" t="s">
        <v>176</v>
      </c>
      <c r="C37" s="85">
        <v>40.700000000000003</v>
      </c>
      <c r="D37" s="85">
        <v>41.5</v>
      </c>
      <c r="E37" s="85">
        <v>0.8</v>
      </c>
      <c r="F37" s="85">
        <v>42.4</v>
      </c>
      <c r="G37" s="85">
        <v>1.7</v>
      </c>
      <c r="H37" s="86">
        <v>25.6</v>
      </c>
    </row>
    <row r="38" spans="1:8">
      <c r="A38" s="64">
        <v>621</v>
      </c>
      <c r="B38" s="65" t="s">
        <v>177</v>
      </c>
      <c r="C38" s="85">
        <v>40.4</v>
      </c>
      <c r="D38" s="85">
        <v>40.6</v>
      </c>
      <c r="E38" s="85">
        <v>0.2</v>
      </c>
      <c r="F38" s="85">
        <v>41.9</v>
      </c>
      <c r="G38" s="85">
        <v>1.6</v>
      </c>
      <c r="H38" s="86">
        <v>23.7</v>
      </c>
    </row>
    <row r="39" spans="1:8">
      <c r="A39" s="64">
        <v>622</v>
      </c>
      <c r="B39" s="65" t="s">
        <v>178</v>
      </c>
      <c r="C39" s="85">
        <v>51.8</v>
      </c>
      <c r="D39" s="85">
        <v>49.5</v>
      </c>
      <c r="E39" s="85">
        <v>-2.2999999999999998</v>
      </c>
      <c r="F39" s="85">
        <v>47.3</v>
      </c>
      <c r="G39" s="85">
        <v>-4.5</v>
      </c>
      <c r="H39" s="86">
        <v>22.1</v>
      </c>
    </row>
    <row r="40" spans="1:8">
      <c r="A40" s="64">
        <v>630</v>
      </c>
      <c r="B40" s="65" t="s">
        <v>179</v>
      </c>
      <c r="C40" s="85">
        <v>40.799999999999997</v>
      </c>
      <c r="D40" s="85">
        <v>42.6</v>
      </c>
      <c r="E40" s="85">
        <v>1.9</v>
      </c>
      <c r="F40" s="85">
        <v>43.2</v>
      </c>
      <c r="G40" s="85">
        <v>2.5</v>
      </c>
      <c r="H40" s="86">
        <v>23.2</v>
      </c>
    </row>
    <row r="41" spans="1:8">
      <c r="A41" s="64">
        <v>640</v>
      </c>
      <c r="B41" s="65" t="s">
        <v>180</v>
      </c>
      <c r="C41" s="85">
        <v>42</v>
      </c>
      <c r="D41" s="85">
        <v>41.7</v>
      </c>
      <c r="E41" s="85">
        <v>-0.3</v>
      </c>
      <c r="F41" s="85">
        <v>41.7</v>
      </c>
      <c r="G41" s="85">
        <v>-0.3</v>
      </c>
      <c r="H41" s="86">
        <v>21.1</v>
      </c>
    </row>
    <row r="42" spans="1:8">
      <c r="A42" s="64">
        <v>650</v>
      </c>
      <c r="B42" s="65" t="s">
        <v>181</v>
      </c>
      <c r="C42" s="85">
        <v>38</v>
      </c>
      <c r="D42" s="85">
        <v>39.799999999999997</v>
      </c>
      <c r="E42" s="85">
        <v>1.8</v>
      </c>
      <c r="F42" s="85">
        <v>42</v>
      </c>
      <c r="G42" s="85">
        <v>4.0999999999999996</v>
      </c>
      <c r="H42" s="86">
        <v>20.9</v>
      </c>
    </row>
    <row r="43" spans="1:8">
      <c r="A43" s="64">
        <v>660</v>
      </c>
      <c r="B43" s="65" t="s">
        <v>182</v>
      </c>
      <c r="C43" s="85">
        <v>41</v>
      </c>
      <c r="D43" s="85">
        <v>41.6</v>
      </c>
      <c r="E43" s="85">
        <v>0.7</v>
      </c>
      <c r="F43" s="85">
        <v>42.6</v>
      </c>
      <c r="G43" s="85">
        <v>1.6</v>
      </c>
      <c r="H43" s="86">
        <v>23.1</v>
      </c>
    </row>
    <row r="44" spans="1:8">
      <c r="A44" s="64">
        <v>670</v>
      </c>
      <c r="B44" s="65" t="s">
        <v>183</v>
      </c>
      <c r="C44" s="85">
        <v>33.299999999999997</v>
      </c>
      <c r="D44" s="85">
        <v>38.5</v>
      </c>
      <c r="E44" s="85">
        <v>5.2</v>
      </c>
      <c r="F44" s="85">
        <v>42.9</v>
      </c>
      <c r="G44" s="85">
        <v>9.6</v>
      </c>
      <c r="H44" s="86">
        <v>27.6</v>
      </c>
    </row>
    <row r="45" spans="1:8">
      <c r="A45" s="64">
        <v>680</v>
      </c>
      <c r="B45" s="65" t="s">
        <v>184</v>
      </c>
      <c r="C45" s="85">
        <v>30.1</v>
      </c>
      <c r="D45" s="85">
        <v>35.1</v>
      </c>
      <c r="E45" s="85">
        <v>5</v>
      </c>
      <c r="F45" s="85">
        <v>39.5</v>
      </c>
      <c r="G45" s="85">
        <v>9.4</v>
      </c>
      <c r="H45" s="86">
        <v>34.5</v>
      </c>
    </row>
    <row r="46" spans="1:8" ht="12.75" customHeight="1">
      <c r="A46" s="998" t="s">
        <v>185</v>
      </c>
      <c r="B46" s="998"/>
      <c r="C46" s="85">
        <v>40.299999999999997</v>
      </c>
      <c r="D46" s="85">
        <v>40.5</v>
      </c>
      <c r="E46" s="85">
        <v>0.2</v>
      </c>
      <c r="F46" s="85">
        <v>41.6</v>
      </c>
      <c r="G46" s="85">
        <v>1.3</v>
      </c>
      <c r="H46" s="86">
        <v>28.9</v>
      </c>
    </row>
    <row r="47" spans="1:8">
      <c r="A47" s="997" t="s">
        <v>268</v>
      </c>
      <c r="B47" s="997"/>
      <c r="C47" s="997"/>
      <c r="D47" s="997"/>
      <c r="E47" s="997"/>
      <c r="F47" s="997"/>
      <c r="G47" s="997"/>
      <c r="H47" s="997"/>
    </row>
    <row r="48" spans="1:8">
      <c r="A48" s="997"/>
      <c r="B48" s="997"/>
      <c r="C48" s="997"/>
      <c r="D48" s="997"/>
      <c r="E48" s="997"/>
      <c r="F48" s="997"/>
      <c r="G48" s="997"/>
      <c r="H48" s="997"/>
    </row>
    <row r="49" spans="1:8">
      <c r="A49" s="997" t="s">
        <v>269</v>
      </c>
      <c r="B49" s="997"/>
      <c r="C49" s="997"/>
      <c r="D49" s="997"/>
      <c r="E49" s="997"/>
      <c r="F49" s="997"/>
      <c r="G49" s="997"/>
      <c r="H49" s="997"/>
    </row>
    <row r="50" spans="1:8">
      <c r="A50" s="997"/>
      <c r="B50" s="997"/>
      <c r="C50" s="997"/>
      <c r="D50" s="997"/>
      <c r="E50" s="997"/>
      <c r="F50" s="997"/>
      <c r="G50" s="997"/>
      <c r="H50" s="997"/>
    </row>
    <row r="51" spans="1:8">
      <c r="A51" s="32" t="s">
        <v>186</v>
      </c>
    </row>
    <row r="52" spans="1:8">
      <c r="A52" s="32" t="s">
        <v>187</v>
      </c>
    </row>
  </sheetData>
  <customSheetViews>
    <customSheetView guid="{9CA68ABA-C7BA-4E64-96EE-1D97745C1F44}" topLeftCell="A21">
      <selection activeCell="A49" sqref="A47:H50"/>
      <pageMargins left="0.78740157499999996" right="0.78740157499999996" top="0.984251969" bottom="0.984251969" header="0.4921259845" footer="0.4921259845"/>
      <headerFooter alignWithMargins="0"/>
    </customSheetView>
  </customSheetViews>
  <mergeCells count="7">
    <mergeCell ref="A49:H50"/>
    <mergeCell ref="A2:B4"/>
    <mergeCell ref="E2:E3"/>
    <mergeCell ref="G2:G3"/>
    <mergeCell ref="H2:H3"/>
    <mergeCell ref="A46:B46"/>
    <mergeCell ref="A47:H48"/>
  </mergeCells>
  <pageMargins left="0.78740157499999996" right="0.78740157499999996" top="0.984251969" bottom="0.984251969" header="0.4921259845" footer="0.4921259845"/>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J1"/>
    </sheetView>
  </sheetViews>
  <sheetFormatPr baseColWidth="10" defaultColWidth="11.25" defaultRowHeight="12.75"/>
  <cols>
    <col min="1" max="1" width="18.25" style="556" customWidth="1"/>
    <col min="2" max="2" width="11.25" style="556"/>
    <col min="3" max="3" width="13" style="556" customWidth="1"/>
    <col min="4" max="4" width="11.25" style="556"/>
    <col min="5" max="5" width="11.75" style="556" customWidth="1"/>
    <col min="6" max="6" width="11.25" style="556"/>
    <col min="7" max="7" width="11.625" style="556" customWidth="1"/>
    <col min="8" max="16384" width="11.25" style="556"/>
  </cols>
  <sheetData>
    <row r="1" spans="1:11" ht="27.6" customHeight="1">
      <c r="A1" s="591" t="s">
        <v>819</v>
      </c>
      <c r="B1" s="591"/>
      <c r="C1" s="591"/>
      <c r="D1" s="591"/>
      <c r="E1" s="591"/>
      <c r="F1" s="591"/>
      <c r="G1" s="591"/>
      <c r="H1" s="591"/>
      <c r="I1" s="591"/>
      <c r="J1" s="961"/>
    </row>
    <row r="2" spans="1:11" ht="36" customHeight="1">
      <c r="A2" s="574" t="s">
        <v>993</v>
      </c>
      <c r="B2" s="1200" t="s">
        <v>17</v>
      </c>
      <c r="C2" s="1200" t="s">
        <v>994</v>
      </c>
      <c r="D2" s="1200" t="s">
        <v>995</v>
      </c>
      <c r="E2" s="1200" t="s">
        <v>996</v>
      </c>
      <c r="F2" s="1200" t="s">
        <v>997</v>
      </c>
      <c r="G2" s="1200" t="s">
        <v>998</v>
      </c>
      <c r="H2" s="1200" t="s">
        <v>999</v>
      </c>
      <c r="I2" s="1200" t="s">
        <v>1000</v>
      </c>
    </row>
    <row r="3" spans="1:11" ht="35.450000000000003" customHeight="1">
      <c r="A3" s="592" t="s">
        <v>976</v>
      </c>
      <c r="B3" s="1200"/>
      <c r="C3" s="1200"/>
      <c r="D3" s="1200"/>
      <c r="E3" s="1200"/>
      <c r="F3" s="1200"/>
      <c r="G3" s="1200"/>
      <c r="H3" s="1200"/>
      <c r="I3" s="1200"/>
    </row>
    <row r="4" spans="1:11" ht="15" customHeight="1">
      <c r="A4" s="593"/>
      <c r="B4" s="1209" t="s">
        <v>24</v>
      </c>
      <c r="C4" s="1209"/>
      <c r="D4" s="1209"/>
      <c r="E4" s="1209"/>
      <c r="F4" s="1209"/>
      <c r="G4" s="1209"/>
      <c r="H4" s="1209"/>
      <c r="I4" s="1209"/>
    </row>
    <row r="5" spans="1:11">
      <c r="A5" s="895">
        <v>2005</v>
      </c>
      <c r="B5" s="594">
        <v>3086</v>
      </c>
      <c r="C5" s="594">
        <v>766</v>
      </c>
      <c r="D5" s="594">
        <v>403</v>
      </c>
      <c r="E5" s="594">
        <v>71</v>
      </c>
      <c r="F5" s="594">
        <v>757</v>
      </c>
      <c r="G5" s="594" t="s">
        <v>218</v>
      </c>
      <c r="H5" s="594">
        <v>1061</v>
      </c>
      <c r="I5" s="594">
        <v>28</v>
      </c>
    </row>
    <row r="6" spans="1:11">
      <c r="A6" s="895">
        <v>2006</v>
      </c>
      <c r="B6" s="594">
        <v>3063</v>
      </c>
      <c r="C6" s="594">
        <v>634</v>
      </c>
      <c r="D6" s="594">
        <v>455</v>
      </c>
      <c r="E6" s="594">
        <v>41</v>
      </c>
      <c r="F6" s="594">
        <v>756</v>
      </c>
      <c r="G6" s="594" t="s">
        <v>218</v>
      </c>
      <c r="H6" s="594">
        <v>1124</v>
      </c>
      <c r="I6" s="594">
        <v>53</v>
      </c>
    </row>
    <row r="7" spans="1:11">
      <c r="A7" s="895">
        <v>2007</v>
      </c>
      <c r="B7" s="594">
        <v>3205</v>
      </c>
      <c r="C7" s="594">
        <v>619</v>
      </c>
      <c r="D7" s="594">
        <v>492</v>
      </c>
      <c r="E7" s="594">
        <v>73</v>
      </c>
      <c r="F7" s="594">
        <v>775</v>
      </c>
      <c r="G7" s="594" t="s">
        <v>218</v>
      </c>
      <c r="H7" s="594">
        <v>1192</v>
      </c>
      <c r="I7" s="594">
        <v>54</v>
      </c>
    </row>
    <row r="8" spans="1:11">
      <c r="A8" s="895">
        <v>2008</v>
      </c>
      <c r="B8" s="594">
        <v>3166</v>
      </c>
      <c r="C8" s="594">
        <v>519</v>
      </c>
      <c r="D8" s="594">
        <v>502</v>
      </c>
      <c r="E8" s="594">
        <v>43</v>
      </c>
      <c r="F8" s="594">
        <v>787</v>
      </c>
      <c r="G8" s="594">
        <v>7</v>
      </c>
      <c r="H8" s="594">
        <v>1253</v>
      </c>
      <c r="I8" s="594">
        <v>55</v>
      </c>
    </row>
    <row r="9" spans="1:11">
      <c r="A9" s="895">
        <v>2009</v>
      </c>
      <c r="B9" s="594">
        <v>3300</v>
      </c>
      <c r="C9" s="594">
        <v>472</v>
      </c>
      <c r="D9" s="594">
        <v>473</v>
      </c>
      <c r="E9" s="594">
        <v>110</v>
      </c>
      <c r="F9" s="594">
        <v>866</v>
      </c>
      <c r="G9" s="594">
        <v>21</v>
      </c>
      <c r="H9" s="594">
        <v>1358</v>
      </c>
      <c r="I9" s="594" t="s">
        <v>218</v>
      </c>
    </row>
    <row r="10" spans="1:11">
      <c r="A10" s="895">
        <v>2010</v>
      </c>
      <c r="B10" s="594">
        <v>3428</v>
      </c>
      <c r="C10" s="594">
        <v>484</v>
      </c>
      <c r="D10" s="594">
        <v>483</v>
      </c>
      <c r="E10" s="594">
        <v>63</v>
      </c>
      <c r="F10" s="594">
        <v>920</v>
      </c>
      <c r="G10" s="594">
        <v>35</v>
      </c>
      <c r="H10" s="594">
        <v>1419</v>
      </c>
      <c r="I10" s="594">
        <v>24</v>
      </c>
    </row>
    <row r="11" spans="1:11">
      <c r="A11" s="895">
        <v>2011</v>
      </c>
      <c r="B11" s="594">
        <v>3614</v>
      </c>
      <c r="C11" s="594">
        <v>502</v>
      </c>
      <c r="D11" s="594">
        <v>488</v>
      </c>
      <c r="E11" s="594">
        <v>121</v>
      </c>
      <c r="F11" s="594">
        <v>954</v>
      </c>
      <c r="G11" s="594">
        <v>36</v>
      </c>
      <c r="H11" s="594">
        <v>1469</v>
      </c>
      <c r="I11" s="594">
        <v>44</v>
      </c>
    </row>
    <row r="12" spans="1:11">
      <c r="A12" s="924"/>
      <c r="B12" s="1209" t="s">
        <v>562</v>
      </c>
      <c r="C12" s="1209"/>
      <c r="D12" s="1209"/>
      <c r="E12" s="1209"/>
      <c r="F12" s="1209"/>
      <c r="G12" s="1209"/>
      <c r="H12" s="1209"/>
      <c r="I12" s="1209"/>
    </row>
    <row r="13" spans="1:11" ht="14.25">
      <c r="A13" s="895">
        <v>2005</v>
      </c>
      <c r="B13" s="589">
        <v>100</v>
      </c>
      <c r="C13" s="590">
        <v>24.8</v>
      </c>
      <c r="D13" s="590">
        <v>13.1</v>
      </c>
      <c r="E13" s="590">
        <v>2.2999999999999998</v>
      </c>
      <c r="F13" s="590">
        <v>24.5</v>
      </c>
      <c r="G13" s="590" t="s">
        <v>218</v>
      </c>
      <c r="H13" s="590">
        <v>34.4</v>
      </c>
      <c r="I13" s="590">
        <v>0.9</v>
      </c>
      <c r="J13"/>
      <c r="K13"/>
    </row>
    <row r="14" spans="1:11" ht="14.25">
      <c r="A14" s="895">
        <v>2006</v>
      </c>
      <c r="B14" s="589">
        <v>100</v>
      </c>
      <c r="C14" s="590">
        <v>20.7</v>
      </c>
      <c r="D14" s="590">
        <v>14.9</v>
      </c>
      <c r="E14" s="590">
        <v>1.3</v>
      </c>
      <c r="F14" s="590">
        <v>24.7</v>
      </c>
      <c r="G14" s="590" t="s">
        <v>218</v>
      </c>
      <c r="H14" s="590">
        <v>36.700000000000003</v>
      </c>
      <c r="I14" s="590">
        <v>1.7</v>
      </c>
      <c r="J14"/>
      <c r="K14"/>
    </row>
    <row r="15" spans="1:11" ht="14.25">
      <c r="A15" s="895">
        <v>2007</v>
      </c>
      <c r="B15" s="589">
        <v>100</v>
      </c>
      <c r="C15" s="590">
        <v>19.3</v>
      </c>
      <c r="D15" s="590">
        <v>15.4</v>
      </c>
      <c r="E15" s="590">
        <v>2.2999999999999998</v>
      </c>
      <c r="F15" s="590">
        <v>24.2</v>
      </c>
      <c r="G15" s="590" t="s">
        <v>218</v>
      </c>
      <c r="H15" s="590">
        <v>37.200000000000003</v>
      </c>
      <c r="I15" s="590">
        <v>1.7</v>
      </c>
      <c r="J15"/>
      <c r="K15"/>
    </row>
    <row r="16" spans="1:11" ht="14.25">
      <c r="A16" s="895">
        <v>2008</v>
      </c>
      <c r="B16" s="589">
        <v>100</v>
      </c>
      <c r="C16" s="590">
        <v>16.399999999999999</v>
      </c>
      <c r="D16" s="590">
        <v>15.9</v>
      </c>
      <c r="E16" s="590">
        <v>1.4</v>
      </c>
      <c r="F16" s="590">
        <v>24.9</v>
      </c>
      <c r="G16" s="590">
        <v>0.2</v>
      </c>
      <c r="H16" s="590">
        <v>39.6</v>
      </c>
      <c r="I16" s="590">
        <v>1.7</v>
      </c>
      <c r="J16"/>
      <c r="K16"/>
    </row>
    <row r="17" spans="1:11" ht="14.25">
      <c r="A17" s="895">
        <v>2009</v>
      </c>
      <c r="B17" s="589">
        <v>100</v>
      </c>
      <c r="C17" s="590">
        <v>14.3</v>
      </c>
      <c r="D17" s="590">
        <v>14.3</v>
      </c>
      <c r="E17" s="590">
        <v>3.3</v>
      </c>
      <c r="F17" s="590">
        <v>26.2</v>
      </c>
      <c r="G17" s="590">
        <v>0.6</v>
      </c>
      <c r="H17" s="590">
        <v>41.2</v>
      </c>
      <c r="I17" s="590" t="s">
        <v>218</v>
      </c>
      <c r="J17"/>
      <c r="K17"/>
    </row>
    <row r="18" spans="1:11" ht="14.25">
      <c r="A18" s="895">
        <v>2010</v>
      </c>
      <c r="B18" s="589">
        <v>100</v>
      </c>
      <c r="C18" s="590">
        <v>14.1</v>
      </c>
      <c r="D18" s="590">
        <v>14.1</v>
      </c>
      <c r="E18" s="590">
        <v>1.8</v>
      </c>
      <c r="F18" s="590">
        <v>26.8</v>
      </c>
      <c r="G18" s="590">
        <v>1</v>
      </c>
      <c r="H18" s="590">
        <v>41.4</v>
      </c>
      <c r="I18" s="590">
        <v>0.7</v>
      </c>
      <c r="J18"/>
      <c r="K18"/>
    </row>
    <row r="19" spans="1:11" ht="14.25">
      <c r="A19" s="895">
        <v>2011</v>
      </c>
      <c r="B19" s="589">
        <v>100</v>
      </c>
      <c r="C19" s="590">
        <v>13.9</v>
      </c>
      <c r="D19" s="590">
        <v>13.5</v>
      </c>
      <c r="E19" s="590">
        <v>3.3</v>
      </c>
      <c r="F19" s="590">
        <v>26.4</v>
      </c>
      <c r="G19" s="590">
        <v>1</v>
      </c>
      <c r="H19" s="590">
        <v>40.6</v>
      </c>
      <c r="I19" s="590">
        <v>1.2</v>
      </c>
      <c r="J19"/>
      <c r="K19"/>
    </row>
    <row r="20" spans="1:11">
      <c r="A20" s="576" t="s">
        <v>512</v>
      </c>
    </row>
    <row r="21" spans="1:11">
      <c r="B21" s="576"/>
      <c r="C21" s="576"/>
      <c r="D21" s="576"/>
      <c r="E21" s="576"/>
      <c r="F21" s="576"/>
      <c r="G21" s="576"/>
      <c r="H21" s="576"/>
    </row>
  </sheetData>
  <mergeCells count="10">
    <mergeCell ref="B4:I4"/>
    <mergeCell ref="B12:I12"/>
    <mergeCell ref="B2:B3"/>
    <mergeCell ref="C2:C3"/>
    <mergeCell ref="D2:D3"/>
    <mergeCell ref="E2:E3"/>
    <mergeCell ref="F2:F3"/>
    <mergeCell ref="G2:G3"/>
    <mergeCell ref="H2:H3"/>
    <mergeCell ref="I2:I3"/>
  </mergeCells>
  <pageMargins left="0.7" right="0.7" top="0.79" bottom="0.79"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workbookViewId="0">
      <selection sqref="A1:J1"/>
    </sheetView>
  </sheetViews>
  <sheetFormatPr baseColWidth="10" defaultColWidth="11.25" defaultRowHeight="12.75"/>
  <cols>
    <col min="1" max="1" width="35.25" style="557" customWidth="1"/>
    <col min="2" max="2" width="7.625" style="557" customWidth="1"/>
    <col min="3" max="3" width="7.25" style="557" customWidth="1"/>
    <col min="4" max="4" width="9.125" style="557" customWidth="1"/>
    <col min="5" max="5" width="6" style="557" customWidth="1"/>
    <col min="6" max="6" width="7" style="557" customWidth="1"/>
    <col min="7" max="7" width="9.75" style="557" customWidth="1"/>
    <col min="8" max="8" width="6.625" style="557" customWidth="1"/>
    <col min="9" max="9" width="7.375" style="557" customWidth="1"/>
    <col min="10" max="10" width="8.75" style="557" customWidth="1"/>
    <col min="11" max="11" width="6.25" style="557" customWidth="1"/>
    <col min="12" max="12" width="6.75" style="557" customWidth="1"/>
    <col min="13" max="13" width="9.25" style="557" customWidth="1"/>
    <col min="14" max="14" width="7.5" style="557" customWidth="1"/>
    <col min="15" max="15" width="7.125" style="557" customWidth="1"/>
    <col min="16" max="16" width="7.875" style="557" customWidth="1"/>
    <col min="17" max="17" width="7.375" style="557" customWidth="1"/>
    <col min="18" max="18" width="7.5" style="557" customWidth="1"/>
    <col min="19" max="19" width="8" style="557" customWidth="1"/>
    <col min="20" max="20" width="7.75" style="557" customWidth="1"/>
    <col min="21" max="21" width="7.125" style="557" customWidth="1"/>
    <col min="22" max="22" width="8.875" style="557" customWidth="1"/>
    <col min="23" max="16384" width="11.25" style="557"/>
  </cols>
  <sheetData>
    <row r="1" spans="1:16384" ht="27.6" customHeight="1">
      <c r="A1" s="591" t="s">
        <v>820</v>
      </c>
      <c r="B1" s="591"/>
      <c r="C1" s="591"/>
      <c r="D1" s="591"/>
      <c r="E1" s="591"/>
      <c r="F1" s="591"/>
      <c r="G1" s="591"/>
      <c r="H1" s="591"/>
      <c r="I1" s="591"/>
      <c r="J1" s="591"/>
      <c r="K1" s="591"/>
      <c r="L1" s="591"/>
      <c r="M1" s="591"/>
      <c r="N1" s="591"/>
      <c r="O1" s="591"/>
      <c r="P1" s="591"/>
      <c r="Q1" s="591"/>
      <c r="R1" s="591"/>
      <c r="S1" s="591"/>
      <c r="T1" s="591"/>
      <c r="U1" s="591"/>
      <c r="V1" s="591"/>
      <c r="W1" s="1210"/>
      <c r="X1" s="1210"/>
      <c r="Y1" s="1210"/>
      <c r="Z1" s="1210"/>
      <c r="AA1" s="1210"/>
      <c r="AB1" s="1210"/>
      <c r="AC1" s="1210"/>
      <c r="AD1" s="1210"/>
      <c r="AE1" s="1210"/>
      <c r="AF1" s="1210"/>
      <c r="AG1" s="1210"/>
      <c r="AH1" s="1210"/>
      <c r="AI1" s="1210"/>
      <c r="AJ1" s="1210"/>
      <c r="AK1" s="1210"/>
      <c r="AL1" s="1210"/>
      <c r="AM1" s="1210"/>
      <c r="AN1" s="1210"/>
      <c r="AO1" s="1210"/>
      <c r="AP1" s="1210"/>
      <c r="AQ1" s="1210"/>
      <c r="AR1" s="1210"/>
      <c r="AS1" s="1210"/>
      <c r="AT1" s="1210"/>
      <c r="AU1" s="1210"/>
      <c r="AV1" s="1210"/>
      <c r="AW1" s="1210"/>
      <c r="AX1" s="1210"/>
      <c r="AY1" s="1210"/>
      <c r="AZ1" s="1210"/>
      <c r="BA1" s="1210"/>
      <c r="BB1" s="1210"/>
      <c r="BC1" s="1210"/>
      <c r="BD1" s="1210"/>
      <c r="BE1" s="1210"/>
      <c r="BF1" s="1210"/>
      <c r="BG1" s="1210"/>
      <c r="BH1" s="1210"/>
      <c r="BI1" s="1210"/>
      <c r="BJ1" s="1210"/>
      <c r="BK1" s="1210"/>
      <c r="BL1" s="1210"/>
      <c r="BM1" s="1210"/>
      <c r="BN1" s="1210"/>
      <c r="BO1" s="1210"/>
      <c r="BP1" s="1210"/>
      <c r="BQ1" s="1210"/>
      <c r="BR1" s="1210"/>
      <c r="BS1" s="1210"/>
      <c r="BT1" s="1210"/>
      <c r="BU1" s="1210"/>
      <c r="BV1" s="1210"/>
      <c r="BW1" s="1210"/>
      <c r="BX1" s="1210"/>
      <c r="BY1" s="1210"/>
      <c r="BZ1" s="1210"/>
      <c r="CA1" s="1210"/>
      <c r="CB1" s="1210"/>
      <c r="CC1" s="1210"/>
      <c r="CD1" s="1210"/>
      <c r="CE1" s="1210"/>
      <c r="CF1" s="1210"/>
      <c r="CG1" s="1210"/>
      <c r="CH1" s="1210"/>
      <c r="CI1" s="1210"/>
      <c r="CJ1" s="1210"/>
      <c r="CK1" s="1210"/>
      <c r="CL1" s="1210"/>
      <c r="CM1" s="1210"/>
      <c r="CN1" s="1210"/>
      <c r="CO1" s="1210"/>
      <c r="CP1" s="1210"/>
      <c r="CQ1" s="1210"/>
      <c r="CR1" s="1210"/>
      <c r="CS1" s="1210"/>
      <c r="CT1" s="1210"/>
      <c r="CU1" s="1210"/>
      <c r="CV1" s="1210"/>
      <c r="CW1" s="1210"/>
      <c r="CX1" s="1210"/>
      <c r="CY1" s="1210"/>
      <c r="CZ1" s="1210"/>
      <c r="DA1" s="1210"/>
      <c r="DB1" s="1210"/>
      <c r="DC1" s="1210"/>
      <c r="DD1" s="1210"/>
      <c r="DE1" s="1210"/>
      <c r="DF1" s="1210"/>
      <c r="DG1" s="1210"/>
      <c r="DH1" s="1210"/>
      <c r="DI1" s="1210"/>
      <c r="DJ1" s="1210"/>
      <c r="DK1" s="1210"/>
      <c r="DL1" s="1210"/>
      <c r="DM1" s="1210"/>
      <c r="DN1" s="1210"/>
      <c r="DO1" s="1210"/>
      <c r="DP1" s="1210"/>
      <c r="DQ1" s="1210"/>
      <c r="DR1" s="1210"/>
      <c r="DS1" s="1210"/>
      <c r="DT1" s="1210"/>
      <c r="DU1" s="1210"/>
      <c r="DV1" s="1210"/>
      <c r="DW1" s="1210"/>
      <c r="DX1" s="1210"/>
      <c r="DY1" s="1210"/>
      <c r="DZ1" s="1210"/>
      <c r="EA1" s="1210"/>
      <c r="EB1" s="1210"/>
      <c r="EC1" s="1210"/>
      <c r="ED1" s="1210"/>
      <c r="EE1" s="1210"/>
      <c r="EF1" s="1210"/>
      <c r="EG1" s="1210"/>
      <c r="EH1" s="1210"/>
      <c r="EI1" s="1210"/>
      <c r="EJ1" s="1210"/>
      <c r="EK1" s="1210"/>
      <c r="EL1" s="1210"/>
      <c r="EM1" s="1210"/>
      <c r="EN1" s="1210"/>
      <c r="EO1" s="1210"/>
      <c r="EP1" s="1210"/>
      <c r="EQ1" s="1210"/>
      <c r="ER1" s="1210"/>
      <c r="ES1" s="1210"/>
      <c r="ET1" s="1210"/>
      <c r="EU1" s="1210"/>
      <c r="EV1" s="1210"/>
      <c r="EW1" s="1210"/>
      <c r="EX1" s="1210"/>
      <c r="EY1" s="1210"/>
      <c r="EZ1" s="1210"/>
      <c r="FA1" s="1210"/>
      <c r="FB1" s="1210"/>
      <c r="FC1" s="1210"/>
      <c r="FD1" s="1210"/>
      <c r="FE1" s="1210"/>
      <c r="FF1" s="1210"/>
      <c r="FG1" s="1210"/>
      <c r="FH1" s="1210"/>
      <c r="FI1" s="1210"/>
      <c r="FJ1" s="1210"/>
      <c r="FK1" s="1210"/>
      <c r="FL1" s="1210"/>
      <c r="FM1" s="1210"/>
      <c r="FN1" s="1210"/>
      <c r="FO1" s="1210"/>
      <c r="FP1" s="1210"/>
      <c r="FQ1" s="1210"/>
      <c r="FR1" s="1210"/>
      <c r="FS1" s="1210"/>
      <c r="FT1" s="1210"/>
      <c r="FU1" s="1210"/>
      <c r="FV1" s="1210"/>
      <c r="FW1" s="1210"/>
      <c r="FX1" s="1210"/>
      <c r="FY1" s="1210"/>
      <c r="FZ1" s="1210"/>
      <c r="GA1" s="1210"/>
      <c r="GB1" s="1210"/>
      <c r="GC1" s="1210"/>
      <c r="GD1" s="1210"/>
      <c r="GE1" s="1210"/>
      <c r="GF1" s="1210"/>
      <c r="GG1" s="1210"/>
      <c r="GH1" s="1210"/>
      <c r="GI1" s="1210"/>
      <c r="GJ1" s="1210"/>
      <c r="GK1" s="1210"/>
      <c r="GL1" s="1210"/>
      <c r="GM1" s="1210"/>
      <c r="GN1" s="1210"/>
      <c r="GO1" s="1210"/>
      <c r="GP1" s="1210"/>
      <c r="GQ1" s="1210"/>
      <c r="GR1" s="1210"/>
      <c r="GS1" s="1210"/>
      <c r="GT1" s="1210"/>
      <c r="GU1" s="1210"/>
      <c r="GV1" s="1210"/>
      <c r="GW1" s="1210"/>
      <c r="GX1" s="1210"/>
      <c r="GY1" s="1210"/>
      <c r="GZ1" s="1210"/>
      <c r="HA1" s="1210"/>
      <c r="HB1" s="1210"/>
      <c r="HC1" s="1210"/>
      <c r="HD1" s="1210"/>
      <c r="HE1" s="1210"/>
      <c r="HF1" s="1210"/>
      <c r="HG1" s="1210"/>
      <c r="HH1" s="1210"/>
      <c r="HI1" s="1210"/>
      <c r="HJ1" s="1210"/>
      <c r="HK1" s="1210"/>
      <c r="HL1" s="1210"/>
      <c r="HM1" s="1210"/>
      <c r="HN1" s="1210"/>
      <c r="HO1" s="1210"/>
      <c r="HP1" s="1210"/>
      <c r="HQ1" s="1210"/>
      <c r="HR1" s="1210"/>
      <c r="HS1" s="1210"/>
      <c r="HT1" s="1210"/>
      <c r="HU1" s="1210"/>
      <c r="HV1" s="1210"/>
      <c r="HW1" s="1210"/>
      <c r="HX1" s="1210"/>
      <c r="HY1" s="1210"/>
      <c r="HZ1" s="1210"/>
      <c r="IA1" s="1210"/>
      <c r="IB1" s="1210"/>
      <c r="IC1" s="1210"/>
      <c r="ID1" s="1210"/>
      <c r="IE1" s="1210"/>
      <c r="IF1" s="1210"/>
      <c r="IG1" s="1210"/>
      <c r="IH1" s="1210"/>
      <c r="II1" s="1210"/>
      <c r="IJ1" s="1210"/>
      <c r="IK1" s="1210"/>
      <c r="IL1" s="1210"/>
      <c r="IM1" s="1210"/>
      <c r="IN1" s="1210"/>
      <c r="IO1" s="1210"/>
      <c r="IP1" s="1210"/>
      <c r="IQ1" s="1210"/>
      <c r="IR1" s="1210"/>
      <c r="IS1" s="1210"/>
      <c r="IT1" s="1210"/>
      <c r="IU1" s="1210"/>
      <c r="IV1" s="1210"/>
      <c r="IW1" s="1210"/>
      <c r="IX1" s="1210"/>
      <c r="IY1" s="1210"/>
      <c r="IZ1" s="1210"/>
      <c r="JA1" s="1210"/>
      <c r="JB1" s="1210"/>
      <c r="JC1" s="1210"/>
      <c r="JD1" s="1210"/>
      <c r="JE1" s="1210"/>
      <c r="JF1" s="1210"/>
      <c r="JG1" s="1210"/>
      <c r="JH1" s="1210"/>
      <c r="JI1" s="1210"/>
      <c r="JJ1" s="1210"/>
      <c r="JK1" s="1210"/>
      <c r="JL1" s="1210"/>
      <c r="JM1" s="1210"/>
      <c r="JN1" s="1210"/>
      <c r="JO1" s="1210"/>
      <c r="JP1" s="1210"/>
      <c r="JQ1" s="1210"/>
      <c r="JR1" s="1210"/>
      <c r="JS1" s="1210"/>
      <c r="JT1" s="1210"/>
      <c r="JU1" s="1210"/>
      <c r="JV1" s="1210"/>
      <c r="JW1" s="1210"/>
      <c r="JX1" s="1210"/>
      <c r="JY1" s="1210"/>
      <c r="JZ1" s="1210"/>
      <c r="KA1" s="1210"/>
      <c r="KB1" s="1210"/>
      <c r="KC1" s="1210"/>
      <c r="KD1" s="1210"/>
      <c r="KE1" s="1210"/>
      <c r="KF1" s="1210"/>
      <c r="KG1" s="1210"/>
      <c r="KH1" s="1210"/>
      <c r="KI1" s="1210"/>
      <c r="KJ1" s="1210"/>
      <c r="KK1" s="1210"/>
      <c r="KL1" s="1210"/>
      <c r="KM1" s="1210"/>
      <c r="KN1" s="1210"/>
      <c r="KO1" s="1210"/>
      <c r="KP1" s="1210"/>
      <c r="KQ1" s="1210"/>
      <c r="KR1" s="1210"/>
      <c r="KS1" s="1210"/>
      <c r="KT1" s="1210"/>
      <c r="KU1" s="1210"/>
      <c r="KV1" s="1210"/>
      <c r="KW1" s="1210"/>
      <c r="KX1" s="1210"/>
      <c r="KY1" s="1210"/>
      <c r="KZ1" s="1210"/>
      <c r="LA1" s="1210"/>
      <c r="LB1" s="1210"/>
      <c r="LC1" s="1210"/>
      <c r="LD1" s="1210"/>
      <c r="LE1" s="1210"/>
      <c r="LF1" s="1210"/>
      <c r="LG1" s="1210"/>
      <c r="LH1" s="1210"/>
      <c r="LI1" s="1210"/>
      <c r="LJ1" s="1210"/>
      <c r="LK1" s="1210"/>
      <c r="LL1" s="1210"/>
      <c r="LM1" s="1210"/>
      <c r="LN1" s="1210"/>
      <c r="LO1" s="1210"/>
      <c r="LP1" s="1210"/>
      <c r="LQ1" s="1210"/>
      <c r="LR1" s="1210"/>
      <c r="LS1" s="1210"/>
      <c r="LT1" s="1210"/>
      <c r="LU1" s="1210"/>
      <c r="LV1" s="1210"/>
      <c r="LW1" s="1210"/>
      <c r="LX1" s="1210"/>
      <c r="LY1" s="1210"/>
      <c r="LZ1" s="1210"/>
      <c r="MA1" s="1210"/>
      <c r="MB1" s="1210"/>
      <c r="MC1" s="1210"/>
      <c r="MD1" s="1210"/>
      <c r="ME1" s="1210"/>
      <c r="MF1" s="1210"/>
      <c r="MG1" s="1210"/>
      <c r="MH1" s="1210"/>
      <c r="MI1" s="1210"/>
      <c r="MJ1" s="1210"/>
      <c r="MK1" s="1210"/>
      <c r="ML1" s="1210"/>
      <c r="MM1" s="1210"/>
      <c r="MN1" s="1210"/>
      <c r="MO1" s="1210"/>
      <c r="MP1" s="1210"/>
      <c r="MQ1" s="1210"/>
      <c r="MR1" s="1210"/>
      <c r="MS1" s="1210"/>
      <c r="MT1" s="1210"/>
      <c r="MU1" s="1210"/>
      <c r="MV1" s="1210"/>
      <c r="MW1" s="1210"/>
      <c r="MX1" s="1210"/>
      <c r="MY1" s="1210"/>
      <c r="MZ1" s="1210"/>
      <c r="NA1" s="1210"/>
      <c r="NB1" s="1210"/>
      <c r="NC1" s="1210"/>
      <c r="ND1" s="1210"/>
      <c r="NE1" s="1210"/>
      <c r="NF1" s="1210"/>
      <c r="NG1" s="1210"/>
      <c r="NH1" s="1210"/>
      <c r="NI1" s="1210"/>
      <c r="NJ1" s="1210"/>
      <c r="NK1" s="1210"/>
      <c r="NL1" s="1210"/>
      <c r="NM1" s="1210"/>
      <c r="NN1" s="1210"/>
      <c r="NO1" s="1210"/>
      <c r="NP1" s="1210"/>
      <c r="NQ1" s="1210"/>
      <c r="NR1" s="1210"/>
      <c r="NS1" s="1210"/>
      <c r="NT1" s="1210"/>
      <c r="NU1" s="1210"/>
      <c r="NV1" s="1210"/>
      <c r="NW1" s="1210"/>
      <c r="NX1" s="1210"/>
      <c r="NY1" s="1210"/>
      <c r="NZ1" s="1210"/>
      <c r="OA1" s="1210"/>
      <c r="OB1" s="1210"/>
      <c r="OC1" s="1210"/>
      <c r="OD1" s="1210"/>
      <c r="OE1" s="1210"/>
      <c r="OF1" s="1210"/>
      <c r="OG1" s="1210"/>
      <c r="OH1" s="1210"/>
      <c r="OI1" s="1210"/>
      <c r="OJ1" s="1210"/>
      <c r="OK1" s="1210"/>
      <c r="OL1" s="1210"/>
      <c r="OM1" s="1210"/>
      <c r="ON1" s="1210"/>
      <c r="OO1" s="1210"/>
      <c r="OP1" s="1210"/>
      <c r="OQ1" s="1210"/>
      <c r="OR1" s="1210"/>
      <c r="OS1" s="1210"/>
      <c r="OT1" s="1210"/>
      <c r="OU1" s="1210"/>
      <c r="OV1" s="1210"/>
      <c r="OW1" s="1210"/>
      <c r="OX1" s="1210"/>
      <c r="OY1" s="1210"/>
      <c r="OZ1" s="1210"/>
      <c r="PA1" s="1210"/>
      <c r="PB1" s="1210"/>
      <c r="PC1" s="1210"/>
      <c r="PD1" s="1210"/>
      <c r="PE1" s="1210"/>
      <c r="PF1" s="1210"/>
      <c r="PG1" s="1210"/>
      <c r="PH1" s="1210"/>
      <c r="PI1" s="1210"/>
      <c r="PJ1" s="1210"/>
      <c r="PK1" s="1210"/>
      <c r="PL1" s="1210"/>
      <c r="PM1" s="1210"/>
      <c r="PN1" s="1210"/>
      <c r="PO1" s="1210"/>
      <c r="PP1" s="1210"/>
      <c r="PQ1" s="1210"/>
      <c r="PR1" s="1210"/>
      <c r="PS1" s="1210"/>
      <c r="PT1" s="1210"/>
      <c r="PU1" s="1210"/>
      <c r="PV1" s="1210"/>
      <c r="PW1" s="1210"/>
      <c r="PX1" s="1210"/>
      <c r="PY1" s="1210"/>
      <c r="PZ1" s="1210"/>
      <c r="QA1" s="1210"/>
      <c r="QB1" s="1210"/>
      <c r="QC1" s="1210"/>
      <c r="QD1" s="1210"/>
      <c r="QE1" s="1210"/>
      <c r="QF1" s="1210"/>
      <c r="QG1" s="1210"/>
      <c r="QH1" s="1210"/>
      <c r="QI1" s="1210"/>
      <c r="QJ1" s="1210"/>
      <c r="QK1" s="1210"/>
      <c r="QL1" s="1210"/>
      <c r="QM1" s="1210"/>
      <c r="QN1" s="1210"/>
      <c r="QO1" s="1210"/>
      <c r="QP1" s="1210"/>
      <c r="QQ1" s="1210"/>
      <c r="QR1" s="1210"/>
      <c r="QS1" s="1210"/>
      <c r="QT1" s="1210"/>
      <c r="QU1" s="1210"/>
      <c r="QV1" s="1210"/>
      <c r="QW1" s="1210"/>
      <c r="QX1" s="1210"/>
      <c r="QY1" s="1210"/>
      <c r="QZ1" s="1210"/>
      <c r="RA1" s="1210"/>
      <c r="RB1" s="1210"/>
      <c r="RC1" s="1210"/>
      <c r="RD1" s="1210"/>
      <c r="RE1" s="1210"/>
      <c r="RF1" s="1210"/>
      <c r="RG1" s="1210"/>
      <c r="RH1" s="1210"/>
      <c r="RI1" s="1210"/>
      <c r="RJ1" s="1210"/>
      <c r="RK1" s="1210"/>
      <c r="RL1" s="1210"/>
      <c r="RM1" s="1210"/>
      <c r="RN1" s="1210"/>
      <c r="RO1" s="1210"/>
      <c r="RP1" s="1210"/>
      <c r="RQ1" s="1210"/>
      <c r="RR1" s="1210"/>
      <c r="RS1" s="1210"/>
      <c r="RT1" s="1210"/>
      <c r="RU1" s="1210"/>
      <c r="RV1" s="1210"/>
      <c r="RW1" s="1210"/>
      <c r="RX1" s="1210"/>
      <c r="RY1" s="1210"/>
      <c r="RZ1" s="1210"/>
      <c r="SA1" s="1210"/>
      <c r="SB1" s="1210"/>
      <c r="SC1" s="1210"/>
      <c r="SD1" s="1210"/>
      <c r="SE1" s="1210"/>
      <c r="SF1" s="1210"/>
      <c r="SG1" s="1210"/>
      <c r="SH1" s="1210"/>
      <c r="SI1" s="1210"/>
      <c r="SJ1" s="1210"/>
      <c r="SK1" s="1210"/>
      <c r="SL1" s="1210"/>
      <c r="SM1" s="1210"/>
      <c r="SN1" s="1210"/>
      <c r="SO1" s="1210"/>
      <c r="SP1" s="1210"/>
      <c r="SQ1" s="1210"/>
      <c r="SR1" s="1210"/>
      <c r="SS1" s="1210"/>
      <c r="ST1" s="1210"/>
      <c r="SU1" s="1210"/>
      <c r="SV1" s="1210"/>
      <c r="SW1" s="1210"/>
      <c r="SX1" s="1210"/>
      <c r="SY1" s="1210"/>
      <c r="SZ1" s="1210"/>
      <c r="TA1" s="1210"/>
      <c r="TB1" s="1210"/>
      <c r="TC1" s="1210"/>
      <c r="TD1" s="1210"/>
      <c r="TE1" s="1210"/>
      <c r="TF1" s="1210"/>
      <c r="TG1" s="1210"/>
      <c r="TH1" s="1210"/>
      <c r="TI1" s="1210"/>
      <c r="TJ1" s="1210"/>
      <c r="TK1" s="1210"/>
      <c r="TL1" s="1210"/>
      <c r="TM1" s="1210"/>
      <c r="TN1" s="1210"/>
      <c r="TO1" s="1210"/>
      <c r="TP1" s="1210"/>
      <c r="TQ1" s="1210"/>
      <c r="TR1" s="1210"/>
      <c r="TS1" s="1210"/>
      <c r="TT1" s="1210"/>
      <c r="TU1" s="1210"/>
      <c r="TV1" s="1210"/>
      <c r="TW1" s="1210"/>
      <c r="TX1" s="1210"/>
      <c r="TY1" s="1210"/>
      <c r="TZ1" s="1210"/>
      <c r="UA1" s="1210"/>
      <c r="UB1" s="1210"/>
      <c r="UC1" s="1210"/>
      <c r="UD1" s="1210"/>
      <c r="UE1" s="1210"/>
      <c r="UF1" s="1210"/>
      <c r="UG1" s="1210"/>
      <c r="UH1" s="1210"/>
      <c r="UI1" s="1210"/>
      <c r="UJ1" s="1210"/>
      <c r="UK1" s="1210"/>
      <c r="UL1" s="1210"/>
      <c r="UM1" s="1210"/>
      <c r="UN1" s="1210"/>
      <c r="UO1" s="1210"/>
      <c r="UP1" s="1210"/>
      <c r="UQ1" s="1210"/>
      <c r="UR1" s="1210"/>
      <c r="US1" s="1210"/>
      <c r="UT1" s="1210"/>
      <c r="UU1" s="1210"/>
      <c r="UV1" s="1210"/>
      <c r="UW1" s="1210"/>
      <c r="UX1" s="1210"/>
      <c r="UY1" s="1210"/>
      <c r="UZ1" s="1210"/>
      <c r="VA1" s="1210"/>
      <c r="VB1" s="1210"/>
      <c r="VC1" s="1210"/>
      <c r="VD1" s="1210"/>
      <c r="VE1" s="1210"/>
      <c r="VF1" s="1210"/>
      <c r="VG1" s="1210"/>
      <c r="VH1" s="1210"/>
      <c r="VI1" s="1210"/>
      <c r="VJ1" s="1210"/>
      <c r="VK1" s="1210"/>
      <c r="VL1" s="1210"/>
      <c r="VM1" s="1210"/>
      <c r="VN1" s="1210"/>
      <c r="VO1" s="1210"/>
      <c r="VP1" s="1210"/>
      <c r="VQ1" s="1210"/>
      <c r="VR1" s="1210"/>
      <c r="VS1" s="1210"/>
      <c r="VT1" s="1210"/>
      <c r="VU1" s="1210"/>
      <c r="VV1" s="1210"/>
      <c r="VW1" s="1210"/>
      <c r="VX1" s="1210"/>
      <c r="VY1" s="1210"/>
      <c r="VZ1" s="1210"/>
      <c r="WA1" s="1210"/>
      <c r="WB1" s="1210"/>
      <c r="WC1" s="1210"/>
      <c r="WD1" s="1210"/>
      <c r="WE1" s="1210"/>
      <c r="WF1" s="1210"/>
      <c r="WG1" s="1210"/>
      <c r="WH1" s="1210"/>
      <c r="WI1" s="1210"/>
      <c r="WJ1" s="1210"/>
      <c r="WK1" s="1210"/>
      <c r="WL1" s="1210"/>
      <c r="WM1" s="1210"/>
      <c r="WN1" s="1210"/>
      <c r="WO1" s="1210"/>
      <c r="WP1" s="1210"/>
      <c r="WQ1" s="1210"/>
      <c r="WR1" s="1210"/>
      <c r="WS1" s="1210"/>
      <c r="WT1" s="1210"/>
      <c r="WU1" s="1210"/>
      <c r="WV1" s="1210"/>
      <c r="WW1" s="1210"/>
      <c r="WX1" s="1210"/>
      <c r="WY1" s="1210"/>
      <c r="WZ1" s="1210"/>
      <c r="XA1" s="1210"/>
      <c r="XB1" s="1210"/>
      <c r="XC1" s="1210"/>
      <c r="XD1" s="1210"/>
      <c r="XE1" s="1210"/>
      <c r="XF1" s="1210"/>
      <c r="XG1" s="1210"/>
      <c r="XH1" s="1210"/>
      <c r="XI1" s="1210"/>
      <c r="XJ1" s="1210"/>
      <c r="XK1" s="1210"/>
      <c r="XL1" s="1210"/>
      <c r="XM1" s="1210"/>
      <c r="XN1" s="1210"/>
      <c r="XO1" s="1210"/>
      <c r="XP1" s="1210"/>
      <c r="XQ1" s="1210"/>
      <c r="XR1" s="1210"/>
      <c r="XS1" s="1210"/>
      <c r="XT1" s="1210"/>
      <c r="XU1" s="1210"/>
      <c r="XV1" s="1210"/>
      <c r="XW1" s="1210"/>
      <c r="XX1" s="1210"/>
      <c r="XY1" s="1210"/>
      <c r="XZ1" s="1210"/>
      <c r="YA1" s="1210"/>
      <c r="YB1" s="1210"/>
      <c r="YC1" s="1210"/>
      <c r="YD1" s="1210"/>
      <c r="YE1" s="1210"/>
      <c r="YF1" s="1210"/>
      <c r="YG1" s="1210"/>
      <c r="YH1" s="1210"/>
      <c r="YI1" s="1210"/>
      <c r="YJ1" s="1210"/>
      <c r="YK1" s="1210"/>
      <c r="YL1" s="1210"/>
      <c r="YM1" s="1210"/>
      <c r="YN1" s="1210"/>
      <c r="YO1" s="1210"/>
      <c r="YP1" s="1210"/>
      <c r="YQ1" s="1210"/>
      <c r="YR1" s="1210"/>
      <c r="YS1" s="1210"/>
      <c r="YT1" s="1210"/>
      <c r="YU1" s="1210"/>
      <c r="YV1" s="1210"/>
      <c r="YW1" s="1210"/>
      <c r="YX1" s="1210"/>
      <c r="YY1" s="1210"/>
      <c r="YZ1" s="1210"/>
      <c r="ZA1" s="1210"/>
      <c r="ZB1" s="1210"/>
      <c r="ZC1" s="1210"/>
      <c r="ZD1" s="1210"/>
      <c r="ZE1" s="1210"/>
      <c r="ZF1" s="1210"/>
      <c r="ZG1" s="1210"/>
      <c r="ZH1" s="1210"/>
      <c r="ZI1" s="1210"/>
      <c r="ZJ1" s="1210"/>
      <c r="ZK1" s="1210"/>
      <c r="ZL1" s="1210"/>
      <c r="ZM1" s="1210"/>
      <c r="ZN1" s="1210"/>
      <c r="ZO1" s="1210"/>
      <c r="ZP1" s="1210"/>
      <c r="ZQ1" s="1210"/>
      <c r="ZR1" s="1210"/>
      <c r="ZS1" s="1210"/>
      <c r="ZT1" s="1210"/>
      <c r="ZU1" s="1210"/>
      <c r="ZV1" s="1210"/>
      <c r="ZW1" s="1210"/>
      <c r="ZX1" s="1210"/>
      <c r="ZY1" s="1210"/>
      <c r="ZZ1" s="1210"/>
      <c r="AAA1" s="1210"/>
      <c r="AAB1" s="1210"/>
      <c r="AAC1" s="1210"/>
      <c r="AAD1" s="1210"/>
      <c r="AAE1" s="1210"/>
      <c r="AAF1" s="1210"/>
      <c r="AAG1" s="1210"/>
      <c r="AAH1" s="1210"/>
      <c r="AAI1" s="1210"/>
      <c r="AAJ1" s="1210"/>
      <c r="AAK1" s="1210"/>
      <c r="AAL1" s="1210"/>
      <c r="AAM1" s="1210"/>
      <c r="AAN1" s="1210"/>
      <c r="AAO1" s="1210"/>
      <c r="AAP1" s="1210"/>
      <c r="AAQ1" s="1210"/>
      <c r="AAR1" s="1210"/>
      <c r="AAS1" s="1210"/>
      <c r="AAT1" s="1210"/>
      <c r="AAU1" s="1210"/>
      <c r="AAV1" s="1210"/>
      <c r="AAW1" s="1210"/>
      <c r="AAX1" s="1210"/>
      <c r="AAY1" s="1210"/>
      <c r="AAZ1" s="1210"/>
      <c r="ABA1" s="1210"/>
      <c r="ABB1" s="1210"/>
      <c r="ABC1" s="1210"/>
      <c r="ABD1" s="1210"/>
      <c r="ABE1" s="1210"/>
      <c r="ABF1" s="1210"/>
      <c r="ABG1" s="1210"/>
      <c r="ABH1" s="1210"/>
      <c r="ABI1" s="1210"/>
      <c r="ABJ1" s="1210"/>
      <c r="ABK1" s="1210"/>
      <c r="ABL1" s="1210"/>
      <c r="ABM1" s="1210"/>
      <c r="ABN1" s="1210"/>
      <c r="ABO1" s="1210"/>
      <c r="ABP1" s="1210"/>
      <c r="ABQ1" s="1210"/>
      <c r="ABR1" s="1210"/>
      <c r="ABS1" s="1210"/>
      <c r="ABT1" s="1210"/>
      <c r="ABU1" s="1210"/>
      <c r="ABV1" s="1210"/>
      <c r="ABW1" s="1210"/>
      <c r="ABX1" s="1210"/>
      <c r="ABY1" s="1210"/>
      <c r="ABZ1" s="1210"/>
      <c r="ACA1" s="1210"/>
      <c r="ACB1" s="1210"/>
      <c r="ACC1" s="1210"/>
      <c r="ACD1" s="1210"/>
      <c r="ACE1" s="1210"/>
      <c r="ACF1" s="1210"/>
      <c r="ACG1" s="1210"/>
      <c r="ACH1" s="1210"/>
      <c r="ACI1" s="1210"/>
      <c r="ACJ1" s="1210"/>
      <c r="ACK1" s="1210"/>
      <c r="ACL1" s="1210"/>
      <c r="ACM1" s="1210"/>
      <c r="ACN1" s="1210"/>
      <c r="ACO1" s="1210"/>
      <c r="ACP1" s="1210"/>
      <c r="ACQ1" s="1210"/>
      <c r="ACR1" s="1210"/>
      <c r="ACS1" s="1210"/>
      <c r="ACT1" s="1210"/>
      <c r="ACU1" s="1210"/>
      <c r="ACV1" s="1210"/>
      <c r="ACW1" s="1210"/>
      <c r="ACX1" s="1210"/>
      <c r="ACY1" s="1210"/>
      <c r="ACZ1" s="1210"/>
      <c r="ADA1" s="1210"/>
      <c r="ADB1" s="1210"/>
      <c r="ADC1" s="1210"/>
      <c r="ADD1" s="1210"/>
      <c r="ADE1" s="1210"/>
      <c r="ADF1" s="1210"/>
      <c r="ADG1" s="1210"/>
      <c r="ADH1" s="1210"/>
      <c r="ADI1" s="1210"/>
      <c r="ADJ1" s="1210"/>
      <c r="ADK1" s="1210"/>
      <c r="ADL1" s="1210"/>
      <c r="ADM1" s="1210"/>
      <c r="ADN1" s="1210"/>
      <c r="ADO1" s="1210"/>
      <c r="ADP1" s="1210"/>
      <c r="ADQ1" s="1210"/>
      <c r="ADR1" s="1210"/>
      <c r="ADS1" s="1210"/>
      <c r="ADT1" s="1210"/>
      <c r="ADU1" s="1210"/>
      <c r="ADV1" s="1210"/>
      <c r="ADW1" s="1210"/>
      <c r="ADX1" s="1210"/>
      <c r="ADY1" s="1210"/>
      <c r="ADZ1" s="1210"/>
      <c r="AEA1" s="1210"/>
      <c r="AEB1" s="1210"/>
      <c r="AEC1" s="1210"/>
      <c r="AED1" s="1210"/>
      <c r="AEE1" s="1210"/>
      <c r="AEF1" s="1210"/>
      <c r="AEG1" s="1210"/>
      <c r="AEH1" s="1210"/>
      <c r="AEI1" s="1210"/>
      <c r="AEJ1" s="1210"/>
      <c r="AEK1" s="1210"/>
      <c r="AEL1" s="1210"/>
      <c r="AEM1" s="1210"/>
      <c r="AEN1" s="1210"/>
      <c r="AEO1" s="1210"/>
      <c r="AEP1" s="1210"/>
      <c r="AEQ1" s="1210"/>
      <c r="AER1" s="1210"/>
      <c r="AES1" s="1210"/>
      <c r="AET1" s="1210"/>
      <c r="AEU1" s="1210"/>
      <c r="AEV1" s="1210"/>
      <c r="AEW1" s="1210"/>
      <c r="AEX1" s="1210"/>
      <c r="AEY1" s="1210"/>
      <c r="AEZ1" s="1210"/>
      <c r="AFA1" s="1210"/>
      <c r="AFB1" s="1210"/>
      <c r="AFC1" s="1210"/>
      <c r="AFD1" s="1210"/>
      <c r="AFE1" s="1210"/>
      <c r="AFF1" s="1210"/>
      <c r="AFG1" s="1210"/>
      <c r="AFH1" s="1210"/>
      <c r="AFI1" s="1210"/>
      <c r="AFJ1" s="1210"/>
      <c r="AFK1" s="1210"/>
      <c r="AFL1" s="1210"/>
      <c r="AFM1" s="1210"/>
      <c r="AFN1" s="1210"/>
      <c r="AFO1" s="1210"/>
      <c r="AFP1" s="1210"/>
      <c r="AFQ1" s="1210"/>
      <c r="AFR1" s="1210"/>
      <c r="AFS1" s="1210"/>
      <c r="AFT1" s="1210"/>
      <c r="AFU1" s="1210"/>
      <c r="AFV1" s="1210"/>
      <c r="AFW1" s="1210"/>
      <c r="AFX1" s="1210"/>
      <c r="AFY1" s="1210"/>
      <c r="AFZ1" s="1210"/>
      <c r="AGA1" s="1210"/>
      <c r="AGB1" s="1210"/>
      <c r="AGC1" s="1210"/>
      <c r="AGD1" s="1210"/>
      <c r="AGE1" s="1210"/>
      <c r="AGF1" s="1210"/>
      <c r="AGG1" s="1210"/>
      <c r="AGH1" s="1210"/>
      <c r="AGI1" s="1210"/>
      <c r="AGJ1" s="1210"/>
      <c r="AGK1" s="1210"/>
      <c r="AGL1" s="1210"/>
      <c r="AGM1" s="1210"/>
      <c r="AGN1" s="1210"/>
      <c r="AGO1" s="1210"/>
      <c r="AGP1" s="1210"/>
      <c r="AGQ1" s="1210"/>
      <c r="AGR1" s="1210"/>
      <c r="AGS1" s="1210"/>
      <c r="AGT1" s="1210"/>
      <c r="AGU1" s="1210"/>
      <c r="AGV1" s="1210"/>
      <c r="AGW1" s="1210"/>
      <c r="AGX1" s="1210"/>
      <c r="AGY1" s="1210"/>
      <c r="AGZ1" s="1210"/>
      <c r="AHA1" s="1210"/>
      <c r="AHB1" s="1210"/>
      <c r="AHC1" s="1210"/>
      <c r="AHD1" s="1210"/>
      <c r="AHE1" s="1210"/>
      <c r="AHF1" s="1210"/>
      <c r="AHG1" s="1210"/>
      <c r="AHH1" s="1210"/>
      <c r="AHI1" s="1210"/>
      <c r="AHJ1" s="1210"/>
      <c r="AHK1" s="1210"/>
      <c r="AHL1" s="1210"/>
      <c r="AHM1" s="1210"/>
      <c r="AHN1" s="1210"/>
      <c r="AHO1" s="1210"/>
      <c r="AHP1" s="1210"/>
      <c r="AHQ1" s="1210"/>
      <c r="AHR1" s="1210"/>
      <c r="AHS1" s="1210"/>
      <c r="AHT1" s="1210"/>
      <c r="AHU1" s="1210"/>
      <c r="AHV1" s="1210"/>
      <c r="AHW1" s="1210"/>
      <c r="AHX1" s="1210"/>
      <c r="AHY1" s="1210"/>
      <c r="AHZ1" s="1210"/>
      <c r="AIA1" s="1210"/>
      <c r="AIB1" s="1210"/>
      <c r="AIC1" s="1210"/>
      <c r="AID1" s="1210"/>
      <c r="AIE1" s="1210"/>
      <c r="AIF1" s="1210"/>
      <c r="AIG1" s="1210"/>
      <c r="AIH1" s="1210"/>
      <c r="AII1" s="1210"/>
      <c r="AIJ1" s="1210"/>
      <c r="AIK1" s="1210"/>
      <c r="AIL1" s="1210"/>
      <c r="AIM1" s="1210"/>
      <c r="AIN1" s="1210"/>
      <c r="AIO1" s="1210"/>
      <c r="AIP1" s="1210"/>
      <c r="AIQ1" s="1210"/>
      <c r="AIR1" s="1210"/>
      <c r="AIS1" s="1210"/>
      <c r="AIT1" s="1210"/>
      <c r="AIU1" s="1210"/>
      <c r="AIV1" s="1210"/>
      <c r="AIW1" s="1210"/>
      <c r="AIX1" s="1210"/>
      <c r="AIY1" s="1210"/>
      <c r="AIZ1" s="1210"/>
      <c r="AJA1" s="1210"/>
      <c r="AJB1" s="1210"/>
      <c r="AJC1" s="1210"/>
      <c r="AJD1" s="1210"/>
      <c r="AJE1" s="1210"/>
      <c r="AJF1" s="1210"/>
      <c r="AJG1" s="1210"/>
      <c r="AJH1" s="1210"/>
      <c r="AJI1" s="1210"/>
      <c r="AJJ1" s="1210"/>
      <c r="AJK1" s="1210"/>
      <c r="AJL1" s="1210"/>
      <c r="AJM1" s="1210"/>
      <c r="AJN1" s="1210"/>
      <c r="AJO1" s="1210"/>
      <c r="AJP1" s="1210"/>
      <c r="AJQ1" s="1210"/>
      <c r="AJR1" s="1210"/>
      <c r="AJS1" s="1210"/>
      <c r="AJT1" s="1210"/>
      <c r="AJU1" s="1210"/>
      <c r="AJV1" s="1210"/>
      <c r="AJW1" s="1210"/>
      <c r="AJX1" s="1210"/>
      <c r="AJY1" s="1210"/>
      <c r="AJZ1" s="1210"/>
      <c r="AKA1" s="1210"/>
      <c r="AKB1" s="1210"/>
      <c r="AKC1" s="1210"/>
      <c r="AKD1" s="1210"/>
      <c r="AKE1" s="1210"/>
      <c r="AKF1" s="1210"/>
      <c r="AKG1" s="1210"/>
      <c r="AKH1" s="1210"/>
      <c r="AKI1" s="1210"/>
      <c r="AKJ1" s="1210"/>
      <c r="AKK1" s="1210"/>
      <c r="AKL1" s="1210"/>
      <c r="AKM1" s="1210"/>
      <c r="AKN1" s="1210"/>
      <c r="AKO1" s="1210"/>
      <c r="AKP1" s="1210"/>
      <c r="AKQ1" s="1210"/>
      <c r="AKR1" s="1210"/>
      <c r="AKS1" s="1210"/>
      <c r="AKT1" s="1210"/>
      <c r="AKU1" s="1210"/>
      <c r="AKV1" s="1210"/>
      <c r="AKW1" s="1210"/>
      <c r="AKX1" s="1210"/>
      <c r="AKY1" s="1210"/>
      <c r="AKZ1" s="1210"/>
      <c r="ALA1" s="1210"/>
      <c r="ALB1" s="1210"/>
      <c r="ALC1" s="1210"/>
      <c r="ALD1" s="1210"/>
      <c r="ALE1" s="1210"/>
      <c r="ALF1" s="1210"/>
      <c r="ALG1" s="1210"/>
      <c r="ALH1" s="1210"/>
      <c r="ALI1" s="1210"/>
      <c r="ALJ1" s="1210"/>
      <c r="ALK1" s="1210"/>
      <c r="ALL1" s="1210"/>
      <c r="ALM1" s="1210"/>
      <c r="ALN1" s="1210"/>
      <c r="ALO1" s="1210"/>
      <c r="ALP1" s="1210"/>
      <c r="ALQ1" s="1210"/>
      <c r="ALR1" s="1210"/>
      <c r="ALS1" s="1210"/>
      <c r="ALT1" s="1210"/>
      <c r="ALU1" s="1210"/>
      <c r="ALV1" s="1210"/>
      <c r="ALW1" s="1210"/>
      <c r="ALX1" s="1210"/>
      <c r="ALY1" s="1210"/>
      <c r="ALZ1" s="1210"/>
      <c r="AMA1" s="1210"/>
      <c r="AMB1" s="1210"/>
      <c r="AMC1" s="1210"/>
      <c r="AMD1" s="1210"/>
      <c r="AME1" s="1210"/>
      <c r="AMF1" s="1210"/>
      <c r="AMG1" s="1210"/>
      <c r="AMH1" s="1210"/>
      <c r="AMI1" s="1210"/>
      <c r="AMJ1" s="1210"/>
      <c r="AMK1" s="1210"/>
      <c r="AML1" s="1210"/>
      <c r="AMM1" s="1210"/>
      <c r="AMN1" s="1210"/>
      <c r="AMO1" s="1210"/>
      <c r="AMP1" s="1210"/>
      <c r="AMQ1" s="1210"/>
      <c r="AMR1" s="1210"/>
      <c r="AMS1" s="1210"/>
      <c r="AMT1" s="1210"/>
      <c r="AMU1" s="1210"/>
      <c r="AMV1" s="1210"/>
      <c r="AMW1" s="1210"/>
      <c r="AMX1" s="1210"/>
      <c r="AMY1" s="1210"/>
      <c r="AMZ1" s="1210"/>
      <c r="ANA1" s="1210"/>
      <c r="ANB1" s="1210"/>
      <c r="ANC1" s="1210"/>
      <c r="AND1" s="1210"/>
      <c r="ANE1" s="1210"/>
      <c r="ANF1" s="1210"/>
      <c r="ANG1" s="1210"/>
      <c r="ANH1" s="1210"/>
      <c r="ANI1" s="1210"/>
      <c r="ANJ1" s="1210"/>
      <c r="ANK1" s="1210"/>
      <c r="ANL1" s="1210"/>
      <c r="ANM1" s="1210"/>
      <c r="ANN1" s="1210"/>
      <c r="ANO1" s="1210"/>
      <c r="ANP1" s="1210"/>
      <c r="ANQ1" s="1210"/>
      <c r="ANR1" s="1210"/>
      <c r="ANS1" s="1210"/>
      <c r="ANT1" s="1210"/>
      <c r="ANU1" s="1210"/>
      <c r="ANV1" s="1210"/>
      <c r="ANW1" s="1210"/>
      <c r="ANX1" s="1210"/>
      <c r="ANY1" s="1210"/>
      <c r="ANZ1" s="1210"/>
      <c r="AOA1" s="1210"/>
      <c r="AOB1" s="1210"/>
      <c r="AOC1" s="1210"/>
      <c r="AOD1" s="1210"/>
      <c r="AOE1" s="1210"/>
      <c r="AOF1" s="1210"/>
      <c r="AOG1" s="1210"/>
      <c r="AOH1" s="1210"/>
      <c r="AOI1" s="1210"/>
      <c r="AOJ1" s="1210"/>
      <c r="AOK1" s="1210"/>
      <c r="AOL1" s="1210"/>
      <c r="AOM1" s="1210"/>
      <c r="AON1" s="1210"/>
      <c r="AOO1" s="1210"/>
      <c r="AOP1" s="1210"/>
      <c r="AOQ1" s="1210"/>
      <c r="AOR1" s="1210"/>
      <c r="AOS1" s="1210"/>
      <c r="AOT1" s="1210"/>
      <c r="AOU1" s="1210"/>
      <c r="AOV1" s="1210"/>
      <c r="AOW1" s="1210"/>
      <c r="AOX1" s="1210"/>
      <c r="AOY1" s="1210"/>
      <c r="AOZ1" s="1210"/>
      <c r="APA1" s="1210"/>
      <c r="APB1" s="1210"/>
      <c r="APC1" s="1210"/>
      <c r="APD1" s="1210"/>
      <c r="APE1" s="1210"/>
      <c r="APF1" s="1210"/>
      <c r="APG1" s="1210"/>
      <c r="APH1" s="1210"/>
      <c r="API1" s="1210"/>
      <c r="APJ1" s="1210"/>
      <c r="APK1" s="1210"/>
      <c r="APL1" s="1210"/>
      <c r="APM1" s="1210"/>
      <c r="APN1" s="1210"/>
      <c r="APO1" s="1210"/>
      <c r="APP1" s="1210"/>
      <c r="APQ1" s="1210"/>
      <c r="APR1" s="1210"/>
      <c r="APS1" s="1210"/>
      <c r="APT1" s="1210"/>
      <c r="APU1" s="1210"/>
      <c r="APV1" s="1210"/>
      <c r="APW1" s="1210"/>
      <c r="APX1" s="1210"/>
      <c r="APY1" s="1210"/>
      <c r="APZ1" s="1210"/>
      <c r="AQA1" s="1210"/>
      <c r="AQB1" s="1210"/>
      <c r="AQC1" s="1210"/>
      <c r="AQD1" s="1210"/>
      <c r="AQE1" s="1210"/>
      <c r="AQF1" s="1210"/>
      <c r="AQG1" s="1210"/>
      <c r="AQH1" s="1210"/>
      <c r="AQI1" s="1210"/>
      <c r="AQJ1" s="1210"/>
      <c r="AQK1" s="1210"/>
      <c r="AQL1" s="1210"/>
      <c r="AQM1" s="1210"/>
      <c r="AQN1" s="1210"/>
      <c r="AQO1" s="1210"/>
      <c r="AQP1" s="1210"/>
      <c r="AQQ1" s="1210"/>
      <c r="AQR1" s="1210"/>
      <c r="AQS1" s="1210"/>
      <c r="AQT1" s="1210"/>
      <c r="AQU1" s="1210"/>
      <c r="AQV1" s="1210"/>
      <c r="AQW1" s="1210"/>
      <c r="AQX1" s="1210"/>
      <c r="AQY1" s="1210"/>
      <c r="AQZ1" s="1210"/>
      <c r="ARA1" s="1210"/>
      <c r="ARB1" s="1210"/>
      <c r="ARC1" s="1210"/>
      <c r="ARD1" s="1210"/>
      <c r="ARE1" s="1210"/>
      <c r="ARF1" s="1210"/>
      <c r="ARG1" s="1210"/>
      <c r="ARH1" s="1210"/>
      <c r="ARI1" s="1210"/>
      <c r="ARJ1" s="1210"/>
      <c r="ARK1" s="1210"/>
      <c r="ARL1" s="1210"/>
      <c r="ARM1" s="1210"/>
      <c r="ARN1" s="1210"/>
      <c r="ARO1" s="1210"/>
      <c r="ARP1" s="1210"/>
      <c r="ARQ1" s="1210"/>
      <c r="ARR1" s="1210"/>
      <c r="ARS1" s="1210"/>
      <c r="ART1" s="1210"/>
      <c r="ARU1" s="1210"/>
      <c r="ARV1" s="1210"/>
      <c r="ARW1" s="1210"/>
      <c r="ARX1" s="1210"/>
      <c r="ARY1" s="1210"/>
      <c r="ARZ1" s="1210"/>
      <c r="ASA1" s="1210"/>
      <c r="ASB1" s="1210"/>
      <c r="ASC1" s="1210"/>
      <c r="ASD1" s="1210"/>
      <c r="ASE1" s="1210"/>
      <c r="ASF1" s="1210"/>
      <c r="ASG1" s="1210"/>
      <c r="ASH1" s="1210"/>
      <c r="ASI1" s="1210"/>
      <c r="ASJ1" s="1210"/>
      <c r="ASK1" s="1210"/>
      <c r="ASL1" s="1210"/>
      <c r="ASM1" s="1210"/>
      <c r="ASN1" s="1210"/>
      <c r="ASO1" s="1210"/>
      <c r="ASP1" s="1210"/>
      <c r="ASQ1" s="1210"/>
      <c r="ASR1" s="1210"/>
      <c r="ASS1" s="1210"/>
      <c r="AST1" s="1210"/>
      <c r="ASU1" s="1210"/>
      <c r="ASV1" s="1210"/>
      <c r="ASW1" s="1210"/>
      <c r="ASX1" s="1210"/>
      <c r="ASY1" s="1210"/>
      <c r="ASZ1" s="1210"/>
      <c r="ATA1" s="1210"/>
      <c r="ATB1" s="1210"/>
      <c r="ATC1" s="1210"/>
      <c r="ATD1" s="1210"/>
      <c r="ATE1" s="1210"/>
      <c r="ATF1" s="1210"/>
      <c r="ATG1" s="1210"/>
      <c r="ATH1" s="1210"/>
      <c r="ATI1" s="1210"/>
      <c r="ATJ1" s="1210"/>
      <c r="ATK1" s="1210"/>
      <c r="ATL1" s="1210"/>
      <c r="ATM1" s="1210"/>
      <c r="ATN1" s="1210"/>
      <c r="ATO1" s="1210"/>
      <c r="ATP1" s="1210"/>
      <c r="ATQ1" s="1210"/>
      <c r="ATR1" s="1210"/>
      <c r="ATS1" s="1210"/>
      <c r="ATT1" s="1210"/>
      <c r="ATU1" s="1210"/>
      <c r="ATV1" s="1210"/>
      <c r="ATW1" s="1210"/>
      <c r="ATX1" s="1210"/>
      <c r="ATY1" s="1210"/>
      <c r="ATZ1" s="1210"/>
      <c r="AUA1" s="1210"/>
      <c r="AUB1" s="1210"/>
      <c r="AUC1" s="1210"/>
      <c r="AUD1" s="1210"/>
      <c r="AUE1" s="1210"/>
      <c r="AUF1" s="1210"/>
      <c r="AUG1" s="1210"/>
      <c r="AUH1" s="1210"/>
      <c r="AUI1" s="1210"/>
      <c r="AUJ1" s="1210"/>
      <c r="AUK1" s="1210"/>
      <c r="AUL1" s="1210"/>
      <c r="AUM1" s="1210"/>
      <c r="AUN1" s="1210"/>
      <c r="AUO1" s="1210"/>
      <c r="AUP1" s="1210"/>
      <c r="AUQ1" s="1210"/>
      <c r="AUR1" s="1210"/>
      <c r="AUS1" s="1210"/>
      <c r="AUT1" s="1210"/>
      <c r="AUU1" s="1210"/>
      <c r="AUV1" s="1210"/>
      <c r="AUW1" s="1210"/>
      <c r="AUX1" s="1210"/>
      <c r="AUY1" s="1210"/>
      <c r="AUZ1" s="1210"/>
      <c r="AVA1" s="1210"/>
      <c r="AVB1" s="1210"/>
      <c r="AVC1" s="1210"/>
      <c r="AVD1" s="1210"/>
      <c r="AVE1" s="1210"/>
      <c r="AVF1" s="1210"/>
      <c r="AVG1" s="1210"/>
      <c r="AVH1" s="1210"/>
      <c r="AVI1" s="1210"/>
      <c r="AVJ1" s="1210"/>
      <c r="AVK1" s="1210"/>
      <c r="AVL1" s="1210"/>
      <c r="AVM1" s="1210"/>
      <c r="AVN1" s="1210"/>
      <c r="AVO1" s="1210"/>
      <c r="AVP1" s="1210"/>
      <c r="AVQ1" s="1210"/>
      <c r="AVR1" s="1210"/>
      <c r="AVS1" s="1210"/>
      <c r="AVT1" s="1210"/>
      <c r="AVU1" s="1210"/>
      <c r="AVV1" s="1210"/>
      <c r="AVW1" s="1210"/>
      <c r="AVX1" s="1210"/>
      <c r="AVY1" s="1210"/>
      <c r="AVZ1" s="1210"/>
      <c r="AWA1" s="1210"/>
      <c r="AWB1" s="1210"/>
      <c r="AWC1" s="1210"/>
      <c r="AWD1" s="1210"/>
      <c r="AWE1" s="1210"/>
      <c r="AWF1" s="1210"/>
      <c r="AWG1" s="1210"/>
      <c r="AWH1" s="1210"/>
      <c r="AWI1" s="1210"/>
      <c r="AWJ1" s="1210"/>
      <c r="AWK1" s="1210"/>
      <c r="AWL1" s="1210"/>
      <c r="AWM1" s="1210"/>
      <c r="AWN1" s="1210"/>
      <c r="AWO1" s="1210"/>
      <c r="AWP1" s="1210"/>
      <c r="AWQ1" s="1210"/>
      <c r="AWR1" s="1210"/>
      <c r="AWS1" s="1210"/>
      <c r="AWT1" s="1210"/>
      <c r="AWU1" s="1210"/>
      <c r="AWV1" s="1210"/>
      <c r="AWW1" s="1210"/>
      <c r="AWX1" s="1210"/>
      <c r="AWY1" s="1210"/>
      <c r="AWZ1" s="1210"/>
      <c r="AXA1" s="1210"/>
      <c r="AXB1" s="1210"/>
      <c r="AXC1" s="1210"/>
      <c r="AXD1" s="1210"/>
      <c r="AXE1" s="1210"/>
      <c r="AXF1" s="1210"/>
      <c r="AXG1" s="1210"/>
      <c r="AXH1" s="1210"/>
      <c r="AXI1" s="1210"/>
      <c r="AXJ1" s="1210"/>
      <c r="AXK1" s="1210"/>
      <c r="AXL1" s="1210"/>
      <c r="AXM1" s="1210"/>
      <c r="AXN1" s="1210"/>
      <c r="AXO1" s="1210"/>
      <c r="AXP1" s="1210"/>
      <c r="AXQ1" s="1210"/>
      <c r="AXR1" s="1210"/>
      <c r="AXS1" s="1210"/>
      <c r="AXT1" s="1210"/>
      <c r="AXU1" s="1210"/>
      <c r="AXV1" s="1210"/>
      <c r="AXW1" s="1210"/>
      <c r="AXX1" s="1210"/>
      <c r="AXY1" s="1210"/>
      <c r="AXZ1" s="1210"/>
      <c r="AYA1" s="1210"/>
      <c r="AYB1" s="1210"/>
      <c r="AYC1" s="1210"/>
      <c r="AYD1" s="1210"/>
      <c r="AYE1" s="1210"/>
      <c r="AYF1" s="1210"/>
      <c r="AYG1" s="1210"/>
      <c r="AYH1" s="1210"/>
      <c r="AYI1" s="1210"/>
      <c r="AYJ1" s="1210"/>
      <c r="AYK1" s="1210"/>
      <c r="AYL1" s="1210"/>
      <c r="AYM1" s="1210"/>
      <c r="AYN1" s="1210"/>
      <c r="AYO1" s="1210"/>
      <c r="AYP1" s="1210"/>
      <c r="AYQ1" s="1210"/>
      <c r="AYR1" s="1210"/>
      <c r="AYS1" s="1210"/>
      <c r="AYT1" s="1210"/>
      <c r="AYU1" s="1210"/>
      <c r="AYV1" s="1210"/>
      <c r="AYW1" s="1210"/>
      <c r="AYX1" s="1210"/>
      <c r="AYY1" s="1210"/>
      <c r="AYZ1" s="1210"/>
      <c r="AZA1" s="1210"/>
      <c r="AZB1" s="1210"/>
      <c r="AZC1" s="1210"/>
      <c r="AZD1" s="1210"/>
      <c r="AZE1" s="1210"/>
      <c r="AZF1" s="1210"/>
      <c r="AZG1" s="1210"/>
      <c r="AZH1" s="1210"/>
      <c r="AZI1" s="1210"/>
      <c r="AZJ1" s="1210"/>
      <c r="AZK1" s="1210"/>
      <c r="AZL1" s="1210"/>
      <c r="AZM1" s="1210"/>
      <c r="AZN1" s="1210"/>
      <c r="AZO1" s="1210"/>
      <c r="AZP1" s="1210"/>
      <c r="AZQ1" s="1210"/>
      <c r="AZR1" s="1210"/>
      <c r="AZS1" s="1210"/>
      <c r="AZT1" s="1210"/>
      <c r="AZU1" s="1210"/>
      <c r="AZV1" s="1210"/>
      <c r="AZW1" s="1210"/>
      <c r="AZX1" s="1210"/>
      <c r="AZY1" s="1210"/>
      <c r="AZZ1" s="1210"/>
      <c r="BAA1" s="1210"/>
      <c r="BAB1" s="1210"/>
      <c r="BAC1" s="1210"/>
      <c r="BAD1" s="1210"/>
      <c r="BAE1" s="1210"/>
      <c r="BAF1" s="1210"/>
      <c r="BAG1" s="1210"/>
      <c r="BAH1" s="1210"/>
      <c r="BAI1" s="1210"/>
      <c r="BAJ1" s="1210"/>
      <c r="BAK1" s="1210"/>
      <c r="BAL1" s="1210"/>
      <c r="BAM1" s="1210"/>
      <c r="BAN1" s="1210"/>
      <c r="BAO1" s="1210"/>
      <c r="BAP1" s="1210"/>
      <c r="BAQ1" s="1210"/>
      <c r="BAR1" s="1210"/>
      <c r="BAS1" s="1210"/>
      <c r="BAT1" s="1210"/>
      <c r="BAU1" s="1210"/>
      <c r="BAV1" s="1210"/>
      <c r="BAW1" s="1210"/>
      <c r="BAX1" s="1210"/>
      <c r="BAY1" s="1210"/>
      <c r="BAZ1" s="1210"/>
      <c r="BBA1" s="1210"/>
      <c r="BBB1" s="1210"/>
      <c r="BBC1" s="1210"/>
      <c r="BBD1" s="1210"/>
      <c r="BBE1" s="1210"/>
      <c r="BBF1" s="1210"/>
      <c r="BBG1" s="1210"/>
      <c r="BBH1" s="1210"/>
      <c r="BBI1" s="1210"/>
      <c r="BBJ1" s="1210"/>
      <c r="BBK1" s="1210"/>
      <c r="BBL1" s="1210"/>
      <c r="BBM1" s="1210"/>
      <c r="BBN1" s="1210"/>
      <c r="BBO1" s="1210"/>
      <c r="BBP1" s="1210"/>
      <c r="BBQ1" s="1210"/>
      <c r="BBR1" s="1210"/>
      <c r="BBS1" s="1210"/>
      <c r="BBT1" s="1210"/>
      <c r="BBU1" s="1210"/>
      <c r="BBV1" s="1210"/>
      <c r="BBW1" s="1210"/>
      <c r="BBX1" s="1210"/>
      <c r="BBY1" s="1210"/>
      <c r="BBZ1" s="1210"/>
      <c r="BCA1" s="1210"/>
      <c r="BCB1" s="1210"/>
      <c r="BCC1" s="1210"/>
      <c r="BCD1" s="1210"/>
      <c r="BCE1" s="1210"/>
      <c r="BCF1" s="1210"/>
      <c r="BCG1" s="1210"/>
      <c r="BCH1" s="1210"/>
      <c r="BCI1" s="1210"/>
      <c r="BCJ1" s="1210"/>
      <c r="BCK1" s="1210"/>
      <c r="BCL1" s="1210"/>
      <c r="BCM1" s="1210"/>
      <c r="BCN1" s="1210"/>
      <c r="BCO1" s="1210"/>
      <c r="BCP1" s="1210"/>
      <c r="BCQ1" s="1210"/>
      <c r="BCR1" s="1210"/>
      <c r="BCS1" s="1210"/>
      <c r="BCT1" s="1210"/>
      <c r="BCU1" s="1210"/>
      <c r="BCV1" s="1210"/>
      <c r="BCW1" s="1210"/>
      <c r="BCX1" s="1210"/>
      <c r="BCY1" s="1210"/>
      <c r="BCZ1" s="1210"/>
      <c r="BDA1" s="1210"/>
      <c r="BDB1" s="1210"/>
      <c r="BDC1" s="1210"/>
      <c r="BDD1" s="1210"/>
      <c r="BDE1" s="1210"/>
      <c r="BDF1" s="1210"/>
      <c r="BDG1" s="1210"/>
      <c r="BDH1" s="1210"/>
      <c r="BDI1" s="1210"/>
      <c r="BDJ1" s="1210"/>
      <c r="BDK1" s="1210"/>
      <c r="BDL1" s="1210"/>
      <c r="BDM1" s="1210"/>
      <c r="BDN1" s="1210"/>
      <c r="BDO1" s="1210"/>
      <c r="BDP1" s="1210"/>
      <c r="BDQ1" s="1210"/>
      <c r="BDR1" s="1210"/>
      <c r="BDS1" s="1210"/>
      <c r="BDT1" s="1210"/>
      <c r="BDU1" s="1210"/>
      <c r="BDV1" s="1210"/>
      <c r="BDW1" s="1210"/>
      <c r="BDX1" s="1210"/>
      <c r="BDY1" s="1210"/>
      <c r="BDZ1" s="1210"/>
      <c r="BEA1" s="1210"/>
      <c r="BEB1" s="1210"/>
      <c r="BEC1" s="1210"/>
      <c r="BED1" s="1210"/>
      <c r="BEE1" s="1210"/>
      <c r="BEF1" s="1210"/>
      <c r="BEG1" s="1210"/>
      <c r="BEH1" s="1210"/>
      <c r="BEI1" s="1210"/>
      <c r="BEJ1" s="1210"/>
      <c r="BEK1" s="1210"/>
      <c r="BEL1" s="1210"/>
      <c r="BEM1" s="1210"/>
      <c r="BEN1" s="1210"/>
      <c r="BEO1" s="1210"/>
      <c r="BEP1" s="1210"/>
      <c r="BEQ1" s="1210"/>
      <c r="BER1" s="1210"/>
      <c r="BES1" s="1210"/>
      <c r="BET1" s="1210"/>
      <c r="BEU1" s="1210"/>
      <c r="BEV1" s="1210"/>
      <c r="BEW1" s="1210"/>
      <c r="BEX1" s="1210"/>
      <c r="BEY1" s="1210"/>
      <c r="BEZ1" s="1210"/>
      <c r="BFA1" s="1210"/>
      <c r="BFB1" s="1210"/>
      <c r="BFC1" s="1210"/>
      <c r="BFD1" s="1210"/>
      <c r="BFE1" s="1210"/>
      <c r="BFF1" s="1210"/>
      <c r="BFG1" s="1210"/>
      <c r="BFH1" s="1210"/>
      <c r="BFI1" s="1210"/>
      <c r="BFJ1" s="1210"/>
      <c r="BFK1" s="1210"/>
      <c r="BFL1" s="1210"/>
      <c r="BFM1" s="1210"/>
      <c r="BFN1" s="1210"/>
      <c r="BFO1" s="1210"/>
      <c r="BFP1" s="1210"/>
      <c r="BFQ1" s="1210"/>
      <c r="BFR1" s="1210"/>
      <c r="BFS1" s="1210"/>
      <c r="BFT1" s="1210"/>
      <c r="BFU1" s="1210"/>
      <c r="BFV1" s="1210"/>
      <c r="BFW1" s="1210"/>
      <c r="BFX1" s="1210"/>
      <c r="BFY1" s="1210"/>
      <c r="BFZ1" s="1210"/>
      <c r="BGA1" s="1210"/>
      <c r="BGB1" s="1210"/>
      <c r="BGC1" s="1210"/>
      <c r="BGD1" s="1210"/>
      <c r="BGE1" s="1210"/>
      <c r="BGF1" s="1210"/>
      <c r="BGG1" s="1210"/>
      <c r="BGH1" s="1210"/>
      <c r="BGI1" s="1210"/>
      <c r="BGJ1" s="1210"/>
      <c r="BGK1" s="1210"/>
      <c r="BGL1" s="1210"/>
      <c r="BGM1" s="1210"/>
      <c r="BGN1" s="1210"/>
      <c r="BGO1" s="1210"/>
      <c r="BGP1" s="1210"/>
      <c r="BGQ1" s="1210"/>
      <c r="BGR1" s="1210"/>
      <c r="BGS1" s="1210"/>
      <c r="BGT1" s="1210"/>
      <c r="BGU1" s="1210"/>
      <c r="BGV1" s="1210"/>
      <c r="BGW1" s="1210"/>
      <c r="BGX1" s="1210"/>
      <c r="BGY1" s="1210"/>
      <c r="BGZ1" s="1210"/>
      <c r="BHA1" s="1210"/>
      <c r="BHB1" s="1210"/>
      <c r="BHC1" s="1210"/>
      <c r="BHD1" s="1210"/>
      <c r="BHE1" s="1210"/>
      <c r="BHF1" s="1210"/>
      <c r="BHG1" s="1210"/>
      <c r="BHH1" s="1210"/>
      <c r="BHI1" s="1210"/>
      <c r="BHJ1" s="1210"/>
      <c r="BHK1" s="1210"/>
      <c r="BHL1" s="1210"/>
      <c r="BHM1" s="1210"/>
      <c r="BHN1" s="1210"/>
      <c r="BHO1" s="1210"/>
      <c r="BHP1" s="1210"/>
      <c r="BHQ1" s="1210"/>
      <c r="BHR1" s="1210"/>
      <c r="BHS1" s="1210"/>
      <c r="BHT1" s="1210"/>
      <c r="BHU1" s="1210"/>
      <c r="BHV1" s="1210"/>
      <c r="BHW1" s="1210"/>
      <c r="BHX1" s="1210"/>
      <c r="BHY1" s="1210"/>
      <c r="BHZ1" s="1210"/>
      <c r="BIA1" s="1210"/>
      <c r="BIB1" s="1210"/>
      <c r="BIC1" s="1210"/>
      <c r="BID1" s="1210"/>
      <c r="BIE1" s="1210"/>
      <c r="BIF1" s="1210"/>
      <c r="BIG1" s="1210"/>
      <c r="BIH1" s="1210"/>
      <c r="BII1" s="1210"/>
      <c r="BIJ1" s="1210"/>
      <c r="BIK1" s="1210"/>
      <c r="BIL1" s="1210"/>
      <c r="BIM1" s="1210"/>
      <c r="BIN1" s="1210"/>
      <c r="BIO1" s="1210"/>
      <c r="BIP1" s="1210"/>
      <c r="BIQ1" s="1210"/>
      <c r="BIR1" s="1210"/>
      <c r="BIS1" s="1210"/>
      <c r="BIT1" s="1210"/>
      <c r="BIU1" s="1210"/>
      <c r="BIV1" s="1210"/>
      <c r="BIW1" s="1210"/>
      <c r="BIX1" s="1210"/>
      <c r="BIY1" s="1210"/>
      <c r="BIZ1" s="1210"/>
      <c r="BJA1" s="1210"/>
      <c r="BJB1" s="1210"/>
      <c r="BJC1" s="1210"/>
      <c r="BJD1" s="1210"/>
      <c r="BJE1" s="1210"/>
      <c r="BJF1" s="1210"/>
      <c r="BJG1" s="1210"/>
      <c r="BJH1" s="1210"/>
      <c r="BJI1" s="1210"/>
      <c r="BJJ1" s="1210"/>
      <c r="BJK1" s="1210"/>
      <c r="BJL1" s="1210"/>
      <c r="BJM1" s="1210"/>
      <c r="BJN1" s="1210"/>
      <c r="BJO1" s="1210"/>
      <c r="BJP1" s="1210"/>
      <c r="BJQ1" s="1210"/>
      <c r="BJR1" s="1210"/>
      <c r="BJS1" s="1210"/>
      <c r="BJT1" s="1210"/>
      <c r="BJU1" s="1210"/>
      <c r="BJV1" s="1210"/>
      <c r="BJW1" s="1210"/>
      <c r="BJX1" s="1210"/>
      <c r="BJY1" s="1210"/>
      <c r="BJZ1" s="1210"/>
      <c r="BKA1" s="1210"/>
      <c r="BKB1" s="1210"/>
      <c r="BKC1" s="1210"/>
      <c r="BKD1" s="1210"/>
      <c r="BKE1" s="1210"/>
      <c r="BKF1" s="1210"/>
      <c r="BKG1" s="1210"/>
      <c r="BKH1" s="1210"/>
      <c r="BKI1" s="1210"/>
      <c r="BKJ1" s="1210"/>
      <c r="BKK1" s="1210"/>
      <c r="BKL1" s="1210"/>
      <c r="BKM1" s="1210"/>
      <c r="BKN1" s="1210"/>
      <c r="BKO1" s="1210"/>
      <c r="BKP1" s="1210"/>
      <c r="BKQ1" s="1210"/>
      <c r="BKR1" s="1210"/>
      <c r="BKS1" s="1210"/>
      <c r="BKT1" s="1210"/>
      <c r="BKU1" s="1210"/>
      <c r="BKV1" s="1210"/>
      <c r="BKW1" s="1210"/>
      <c r="BKX1" s="1210"/>
      <c r="BKY1" s="1210"/>
      <c r="BKZ1" s="1210"/>
      <c r="BLA1" s="1210"/>
      <c r="BLB1" s="1210"/>
      <c r="BLC1" s="1210"/>
      <c r="BLD1" s="1210"/>
      <c r="BLE1" s="1210"/>
      <c r="BLF1" s="1210"/>
      <c r="BLG1" s="1210"/>
      <c r="BLH1" s="1210"/>
      <c r="BLI1" s="1210"/>
      <c r="BLJ1" s="1210"/>
      <c r="BLK1" s="1210"/>
      <c r="BLL1" s="1210"/>
      <c r="BLM1" s="1210"/>
      <c r="BLN1" s="1210"/>
      <c r="BLO1" s="1210"/>
      <c r="BLP1" s="1210"/>
      <c r="BLQ1" s="1210"/>
      <c r="BLR1" s="1210"/>
      <c r="BLS1" s="1210"/>
      <c r="BLT1" s="1210"/>
      <c r="BLU1" s="1210"/>
      <c r="BLV1" s="1210"/>
      <c r="BLW1" s="1210"/>
      <c r="BLX1" s="1210"/>
      <c r="BLY1" s="1210"/>
      <c r="BLZ1" s="1210"/>
      <c r="BMA1" s="1210"/>
      <c r="BMB1" s="1210"/>
      <c r="BMC1" s="1210"/>
      <c r="BMD1" s="1210"/>
      <c r="BME1" s="1210"/>
      <c r="BMF1" s="1210"/>
      <c r="BMG1" s="1210"/>
      <c r="BMH1" s="1210"/>
      <c r="BMI1" s="1210"/>
      <c r="BMJ1" s="1210"/>
      <c r="BMK1" s="1210"/>
      <c r="BML1" s="1210"/>
      <c r="BMM1" s="1210"/>
      <c r="BMN1" s="1210"/>
      <c r="BMO1" s="1210"/>
      <c r="BMP1" s="1210"/>
      <c r="BMQ1" s="1210"/>
      <c r="BMR1" s="1210"/>
      <c r="BMS1" s="1210"/>
      <c r="BMT1" s="1210"/>
      <c r="BMU1" s="1210"/>
      <c r="BMV1" s="1210"/>
      <c r="BMW1" s="1210"/>
      <c r="BMX1" s="1210"/>
      <c r="BMY1" s="1210"/>
      <c r="BMZ1" s="1210"/>
      <c r="BNA1" s="1210"/>
      <c r="BNB1" s="1210"/>
      <c r="BNC1" s="1210"/>
      <c r="BND1" s="1210"/>
      <c r="BNE1" s="1210"/>
      <c r="BNF1" s="1210"/>
      <c r="BNG1" s="1210"/>
      <c r="BNH1" s="1210"/>
      <c r="BNI1" s="1210"/>
      <c r="BNJ1" s="1210"/>
      <c r="BNK1" s="1210"/>
      <c r="BNL1" s="1210"/>
      <c r="BNM1" s="1210"/>
      <c r="BNN1" s="1210"/>
      <c r="BNO1" s="1210"/>
      <c r="BNP1" s="1210"/>
      <c r="BNQ1" s="1210"/>
      <c r="BNR1" s="1210"/>
      <c r="BNS1" s="1210"/>
      <c r="BNT1" s="1210"/>
      <c r="BNU1" s="1210"/>
      <c r="BNV1" s="1210"/>
      <c r="BNW1" s="1210"/>
      <c r="BNX1" s="1210"/>
      <c r="BNY1" s="1210"/>
      <c r="BNZ1" s="1210"/>
      <c r="BOA1" s="1210"/>
      <c r="BOB1" s="1210"/>
      <c r="BOC1" s="1210"/>
      <c r="BOD1" s="1210"/>
      <c r="BOE1" s="1210"/>
      <c r="BOF1" s="1210"/>
      <c r="BOG1" s="1210"/>
      <c r="BOH1" s="1210"/>
      <c r="BOI1" s="1210"/>
      <c r="BOJ1" s="1210"/>
      <c r="BOK1" s="1210"/>
      <c r="BOL1" s="1210"/>
      <c r="BOM1" s="1210"/>
      <c r="BON1" s="1210"/>
      <c r="BOO1" s="1210"/>
      <c r="BOP1" s="1210"/>
      <c r="BOQ1" s="1210"/>
      <c r="BOR1" s="1210"/>
      <c r="BOS1" s="1210"/>
      <c r="BOT1" s="1210"/>
      <c r="BOU1" s="1210"/>
      <c r="BOV1" s="1210"/>
      <c r="BOW1" s="1210"/>
      <c r="BOX1" s="1210"/>
      <c r="BOY1" s="1210"/>
      <c r="BOZ1" s="1210"/>
      <c r="BPA1" s="1210"/>
      <c r="BPB1" s="1210"/>
      <c r="BPC1" s="1210"/>
      <c r="BPD1" s="1210"/>
      <c r="BPE1" s="1210"/>
      <c r="BPF1" s="1210"/>
      <c r="BPG1" s="1210"/>
      <c r="BPH1" s="1210"/>
      <c r="BPI1" s="1210"/>
      <c r="BPJ1" s="1210"/>
      <c r="BPK1" s="1210"/>
      <c r="BPL1" s="1210"/>
      <c r="BPM1" s="1210"/>
      <c r="BPN1" s="1210"/>
      <c r="BPO1" s="1210"/>
      <c r="BPP1" s="1210"/>
      <c r="BPQ1" s="1210"/>
      <c r="BPR1" s="1210"/>
      <c r="BPS1" s="1210"/>
      <c r="BPT1" s="1210"/>
      <c r="BPU1" s="1210"/>
      <c r="BPV1" s="1210"/>
      <c r="BPW1" s="1210"/>
      <c r="BPX1" s="1210"/>
      <c r="BPY1" s="1210"/>
      <c r="BPZ1" s="1210"/>
      <c r="BQA1" s="1210"/>
      <c r="BQB1" s="1210"/>
      <c r="BQC1" s="1210"/>
      <c r="BQD1" s="1210"/>
      <c r="BQE1" s="1210"/>
      <c r="BQF1" s="1210"/>
      <c r="BQG1" s="1210"/>
      <c r="BQH1" s="1210"/>
      <c r="BQI1" s="1210"/>
      <c r="BQJ1" s="1210"/>
      <c r="BQK1" s="1210"/>
      <c r="BQL1" s="1210"/>
      <c r="BQM1" s="1210"/>
      <c r="BQN1" s="1210"/>
      <c r="BQO1" s="1210"/>
      <c r="BQP1" s="1210"/>
      <c r="BQQ1" s="1210"/>
      <c r="BQR1" s="1210"/>
      <c r="BQS1" s="1210"/>
      <c r="BQT1" s="1210"/>
      <c r="BQU1" s="1210"/>
      <c r="BQV1" s="1210"/>
      <c r="BQW1" s="1210"/>
      <c r="BQX1" s="1210"/>
      <c r="BQY1" s="1210"/>
      <c r="BQZ1" s="1210"/>
      <c r="BRA1" s="1210"/>
      <c r="BRB1" s="1210"/>
      <c r="BRC1" s="1210"/>
      <c r="BRD1" s="1210"/>
      <c r="BRE1" s="1210"/>
      <c r="BRF1" s="1210"/>
      <c r="BRG1" s="1210"/>
      <c r="BRH1" s="1210"/>
      <c r="BRI1" s="1210"/>
      <c r="BRJ1" s="1210"/>
      <c r="BRK1" s="1210"/>
      <c r="BRL1" s="1210"/>
      <c r="BRM1" s="1210"/>
      <c r="BRN1" s="1210"/>
      <c r="BRO1" s="1210"/>
      <c r="BRP1" s="1210"/>
      <c r="BRQ1" s="1210"/>
      <c r="BRR1" s="1210"/>
      <c r="BRS1" s="1210"/>
      <c r="BRT1" s="1210"/>
      <c r="BRU1" s="1210"/>
      <c r="BRV1" s="1210"/>
      <c r="BRW1" s="1210"/>
      <c r="BRX1" s="1210"/>
      <c r="BRY1" s="1210"/>
      <c r="BRZ1" s="1210"/>
      <c r="BSA1" s="1210"/>
      <c r="BSB1" s="1210"/>
      <c r="BSC1" s="1210"/>
      <c r="BSD1" s="1210"/>
      <c r="BSE1" s="1210"/>
      <c r="BSF1" s="1210"/>
      <c r="BSG1" s="1210"/>
      <c r="BSH1" s="1210"/>
      <c r="BSI1" s="1210"/>
      <c r="BSJ1" s="1210"/>
      <c r="BSK1" s="1210"/>
      <c r="BSL1" s="1210"/>
      <c r="BSM1" s="1210"/>
      <c r="BSN1" s="1210"/>
      <c r="BSO1" s="1210"/>
      <c r="BSP1" s="1210"/>
      <c r="BSQ1" s="1210"/>
      <c r="BSR1" s="1210"/>
      <c r="BSS1" s="1210"/>
      <c r="BST1" s="1210"/>
      <c r="BSU1" s="1210"/>
      <c r="BSV1" s="1210"/>
      <c r="BSW1" s="1210"/>
      <c r="BSX1" s="1210"/>
      <c r="BSY1" s="1210"/>
      <c r="BSZ1" s="1210"/>
      <c r="BTA1" s="1210"/>
      <c r="BTB1" s="1210"/>
      <c r="BTC1" s="1210"/>
      <c r="BTD1" s="1210"/>
      <c r="BTE1" s="1210"/>
      <c r="BTF1" s="1210"/>
      <c r="BTG1" s="1210"/>
      <c r="BTH1" s="1210"/>
      <c r="BTI1" s="1210"/>
      <c r="BTJ1" s="1210"/>
      <c r="BTK1" s="1210"/>
      <c r="BTL1" s="1210"/>
      <c r="BTM1" s="1210"/>
      <c r="BTN1" s="1210"/>
      <c r="BTO1" s="1210"/>
      <c r="BTP1" s="1210"/>
      <c r="BTQ1" s="1210"/>
      <c r="BTR1" s="1210"/>
      <c r="BTS1" s="1210"/>
      <c r="BTT1" s="1210"/>
      <c r="BTU1" s="1210"/>
      <c r="BTV1" s="1210"/>
      <c r="BTW1" s="1210"/>
      <c r="BTX1" s="1210"/>
      <c r="BTY1" s="1210"/>
      <c r="BTZ1" s="1210"/>
      <c r="BUA1" s="1210"/>
      <c r="BUB1" s="1210"/>
      <c r="BUC1" s="1210"/>
      <c r="BUD1" s="1210"/>
      <c r="BUE1" s="1210"/>
      <c r="BUF1" s="1210"/>
      <c r="BUG1" s="1210"/>
      <c r="BUH1" s="1210"/>
      <c r="BUI1" s="1210"/>
      <c r="BUJ1" s="1210"/>
      <c r="BUK1" s="1210"/>
      <c r="BUL1" s="1210"/>
      <c r="BUM1" s="1210"/>
      <c r="BUN1" s="1210"/>
      <c r="BUO1" s="1210"/>
      <c r="BUP1" s="1210"/>
      <c r="BUQ1" s="1210"/>
      <c r="BUR1" s="1210"/>
      <c r="BUS1" s="1210"/>
      <c r="BUT1" s="1210"/>
      <c r="BUU1" s="1210"/>
      <c r="BUV1" s="1210"/>
      <c r="BUW1" s="1210"/>
      <c r="BUX1" s="1210"/>
      <c r="BUY1" s="1210"/>
      <c r="BUZ1" s="1210"/>
      <c r="BVA1" s="1210"/>
      <c r="BVB1" s="1210"/>
      <c r="BVC1" s="1210"/>
      <c r="BVD1" s="1210"/>
      <c r="BVE1" s="1210"/>
      <c r="BVF1" s="1210"/>
      <c r="BVG1" s="1210"/>
      <c r="BVH1" s="1210"/>
      <c r="BVI1" s="1210"/>
      <c r="BVJ1" s="1210"/>
      <c r="BVK1" s="1210"/>
      <c r="BVL1" s="1210"/>
      <c r="BVM1" s="1210"/>
      <c r="BVN1" s="1210"/>
      <c r="BVO1" s="1210"/>
      <c r="BVP1" s="1210"/>
      <c r="BVQ1" s="1210"/>
      <c r="BVR1" s="1210"/>
      <c r="BVS1" s="1210"/>
      <c r="BVT1" s="1210"/>
      <c r="BVU1" s="1210"/>
      <c r="BVV1" s="1210"/>
      <c r="BVW1" s="1210"/>
      <c r="BVX1" s="1210"/>
      <c r="BVY1" s="1210"/>
      <c r="BVZ1" s="1210"/>
      <c r="BWA1" s="1210"/>
      <c r="BWB1" s="1210"/>
      <c r="BWC1" s="1210"/>
      <c r="BWD1" s="1210"/>
      <c r="BWE1" s="1210"/>
      <c r="BWF1" s="1210"/>
      <c r="BWG1" s="1210"/>
      <c r="BWH1" s="1210"/>
      <c r="BWI1" s="1210"/>
      <c r="BWJ1" s="1210"/>
      <c r="BWK1" s="1210"/>
      <c r="BWL1" s="1210"/>
      <c r="BWM1" s="1210"/>
      <c r="BWN1" s="1210"/>
      <c r="BWO1" s="1210"/>
      <c r="BWP1" s="1210"/>
      <c r="BWQ1" s="1210"/>
      <c r="BWR1" s="1210"/>
      <c r="BWS1" s="1210"/>
      <c r="BWT1" s="1210"/>
      <c r="BWU1" s="1210"/>
      <c r="BWV1" s="1210"/>
      <c r="BWW1" s="1210"/>
      <c r="BWX1" s="1210"/>
      <c r="BWY1" s="1210"/>
      <c r="BWZ1" s="1210"/>
      <c r="BXA1" s="1210"/>
      <c r="BXB1" s="1210"/>
      <c r="BXC1" s="1210"/>
      <c r="BXD1" s="1210"/>
      <c r="BXE1" s="1210"/>
      <c r="BXF1" s="1210"/>
      <c r="BXG1" s="1210"/>
      <c r="BXH1" s="1210"/>
      <c r="BXI1" s="1210"/>
      <c r="BXJ1" s="1210"/>
      <c r="BXK1" s="1210"/>
      <c r="BXL1" s="1210"/>
      <c r="BXM1" s="1210"/>
      <c r="BXN1" s="1210"/>
      <c r="BXO1" s="1210"/>
      <c r="BXP1" s="1210"/>
      <c r="BXQ1" s="1210"/>
      <c r="BXR1" s="1210"/>
      <c r="BXS1" s="1210"/>
      <c r="BXT1" s="1210"/>
      <c r="BXU1" s="1210"/>
      <c r="BXV1" s="1210"/>
      <c r="BXW1" s="1210"/>
      <c r="BXX1" s="1210"/>
      <c r="BXY1" s="1210"/>
      <c r="BXZ1" s="1210"/>
      <c r="BYA1" s="1210"/>
      <c r="BYB1" s="1210"/>
      <c r="BYC1" s="1210"/>
      <c r="BYD1" s="1210"/>
      <c r="BYE1" s="1210"/>
      <c r="BYF1" s="1210"/>
      <c r="BYG1" s="1210"/>
      <c r="BYH1" s="1210"/>
      <c r="BYI1" s="1210"/>
      <c r="BYJ1" s="1210"/>
      <c r="BYK1" s="1210"/>
      <c r="BYL1" s="1210"/>
      <c r="BYM1" s="1210"/>
      <c r="BYN1" s="1210"/>
      <c r="BYO1" s="1210"/>
      <c r="BYP1" s="1210"/>
      <c r="BYQ1" s="1210"/>
      <c r="BYR1" s="1210"/>
      <c r="BYS1" s="1210"/>
      <c r="BYT1" s="1210"/>
      <c r="BYU1" s="1210"/>
      <c r="BYV1" s="1210"/>
      <c r="BYW1" s="1210"/>
      <c r="BYX1" s="1210"/>
      <c r="BYY1" s="1210"/>
      <c r="BYZ1" s="1210"/>
      <c r="BZA1" s="1210"/>
      <c r="BZB1" s="1210"/>
      <c r="BZC1" s="1210"/>
      <c r="BZD1" s="1210"/>
      <c r="BZE1" s="1210"/>
      <c r="BZF1" s="1210"/>
      <c r="BZG1" s="1210"/>
      <c r="BZH1" s="1210"/>
      <c r="BZI1" s="1210"/>
      <c r="BZJ1" s="1210"/>
      <c r="BZK1" s="1210"/>
      <c r="BZL1" s="1210"/>
      <c r="BZM1" s="1210"/>
      <c r="BZN1" s="1210"/>
      <c r="BZO1" s="1210"/>
      <c r="BZP1" s="1210"/>
      <c r="BZQ1" s="1210"/>
      <c r="BZR1" s="1210"/>
      <c r="BZS1" s="1210"/>
      <c r="BZT1" s="1210"/>
      <c r="BZU1" s="1210"/>
      <c r="BZV1" s="1210"/>
      <c r="BZW1" s="1210"/>
      <c r="BZX1" s="1210"/>
      <c r="BZY1" s="1210"/>
      <c r="BZZ1" s="1210"/>
      <c r="CAA1" s="1210"/>
      <c r="CAB1" s="1210"/>
      <c r="CAC1" s="1210"/>
      <c r="CAD1" s="1210"/>
      <c r="CAE1" s="1210"/>
      <c r="CAF1" s="1210"/>
      <c r="CAG1" s="1210"/>
      <c r="CAH1" s="1210"/>
      <c r="CAI1" s="1210"/>
      <c r="CAJ1" s="1210"/>
      <c r="CAK1" s="1210"/>
      <c r="CAL1" s="1210"/>
      <c r="CAM1" s="1210"/>
      <c r="CAN1" s="1210"/>
      <c r="CAO1" s="1210"/>
      <c r="CAP1" s="1210"/>
      <c r="CAQ1" s="1210"/>
      <c r="CAR1" s="1210"/>
      <c r="CAS1" s="1210"/>
      <c r="CAT1" s="1210"/>
      <c r="CAU1" s="1210"/>
      <c r="CAV1" s="1210"/>
      <c r="CAW1" s="1210"/>
      <c r="CAX1" s="1210"/>
      <c r="CAY1" s="1210"/>
      <c r="CAZ1" s="1210"/>
      <c r="CBA1" s="1210"/>
      <c r="CBB1" s="1210"/>
      <c r="CBC1" s="1210"/>
      <c r="CBD1" s="1210"/>
      <c r="CBE1" s="1210"/>
      <c r="CBF1" s="1210"/>
      <c r="CBG1" s="1210"/>
      <c r="CBH1" s="1210"/>
      <c r="CBI1" s="1210"/>
      <c r="CBJ1" s="1210"/>
      <c r="CBK1" s="1210"/>
      <c r="CBL1" s="1210"/>
      <c r="CBM1" s="1210"/>
      <c r="CBN1" s="1210"/>
      <c r="CBO1" s="1210"/>
      <c r="CBP1" s="1210"/>
      <c r="CBQ1" s="1210"/>
      <c r="CBR1" s="1210"/>
      <c r="CBS1" s="1210"/>
      <c r="CBT1" s="1210"/>
      <c r="CBU1" s="1210"/>
      <c r="CBV1" s="1210"/>
      <c r="CBW1" s="1210"/>
      <c r="CBX1" s="1210"/>
      <c r="CBY1" s="1210"/>
      <c r="CBZ1" s="1210"/>
      <c r="CCA1" s="1210"/>
      <c r="CCB1" s="1210"/>
      <c r="CCC1" s="1210"/>
      <c r="CCD1" s="1210"/>
      <c r="CCE1" s="1210"/>
      <c r="CCF1" s="1210"/>
      <c r="CCG1" s="1210"/>
      <c r="CCH1" s="1210"/>
      <c r="CCI1" s="1210"/>
      <c r="CCJ1" s="1210"/>
      <c r="CCK1" s="1210"/>
      <c r="CCL1" s="1210"/>
      <c r="CCM1" s="1210"/>
      <c r="CCN1" s="1210"/>
      <c r="CCO1" s="1210"/>
      <c r="CCP1" s="1210"/>
      <c r="CCQ1" s="1210"/>
      <c r="CCR1" s="1210"/>
      <c r="CCS1" s="1210"/>
      <c r="CCT1" s="1210"/>
      <c r="CCU1" s="1210"/>
      <c r="CCV1" s="1210"/>
      <c r="CCW1" s="1210"/>
      <c r="CCX1" s="1210"/>
      <c r="CCY1" s="1210"/>
      <c r="CCZ1" s="1210"/>
      <c r="CDA1" s="1210"/>
      <c r="CDB1" s="1210"/>
      <c r="CDC1" s="1210"/>
      <c r="CDD1" s="1210"/>
      <c r="CDE1" s="1210"/>
      <c r="CDF1" s="1210"/>
      <c r="CDG1" s="1210"/>
      <c r="CDH1" s="1210"/>
      <c r="CDI1" s="1210"/>
      <c r="CDJ1" s="1210"/>
      <c r="CDK1" s="1210"/>
      <c r="CDL1" s="1210"/>
      <c r="CDM1" s="1210"/>
      <c r="CDN1" s="1210"/>
      <c r="CDO1" s="1210"/>
      <c r="CDP1" s="1210"/>
      <c r="CDQ1" s="1210"/>
      <c r="CDR1" s="1210"/>
      <c r="CDS1" s="1210"/>
      <c r="CDT1" s="1210"/>
      <c r="CDU1" s="1210"/>
      <c r="CDV1" s="1210"/>
      <c r="CDW1" s="1210"/>
      <c r="CDX1" s="1210"/>
      <c r="CDY1" s="1210"/>
      <c r="CDZ1" s="1210"/>
      <c r="CEA1" s="1210"/>
      <c r="CEB1" s="1210"/>
      <c r="CEC1" s="1210"/>
      <c r="CED1" s="1210"/>
      <c r="CEE1" s="1210"/>
      <c r="CEF1" s="1210"/>
      <c r="CEG1" s="1210"/>
      <c r="CEH1" s="1210"/>
      <c r="CEI1" s="1210"/>
      <c r="CEJ1" s="1210"/>
      <c r="CEK1" s="1210"/>
      <c r="CEL1" s="1210"/>
      <c r="CEM1" s="1210"/>
      <c r="CEN1" s="1210"/>
      <c r="CEO1" s="1210"/>
      <c r="CEP1" s="1210"/>
      <c r="CEQ1" s="1210"/>
      <c r="CER1" s="1210"/>
      <c r="CES1" s="1210"/>
      <c r="CET1" s="1210"/>
      <c r="CEU1" s="1210"/>
      <c r="CEV1" s="1210"/>
      <c r="CEW1" s="1210"/>
      <c r="CEX1" s="1210"/>
      <c r="CEY1" s="1210"/>
      <c r="CEZ1" s="1210"/>
      <c r="CFA1" s="1210"/>
      <c r="CFB1" s="1210"/>
      <c r="CFC1" s="1210"/>
      <c r="CFD1" s="1210"/>
      <c r="CFE1" s="1210"/>
      <c r="CFF1" s="1210"/>
      <c r="CFG1" s="1210"/>
      <c r="CFH1" s="1210"/>
      <c r="CFI1" s="1210"/>
      <c r="CFJ1" s="1210"/>
      <c r="CFK1" s="1210"/>
      <c r="CFL1" s="1210"/>
      <c r="CFM1" s="1210"/>
      <c r="CFN1" s="1210"/>
      <c r="CFO1" s="1210"/>
      <c r="CFP1" s="1210"/>
      <c r="CFQ1" s="1210"/>
      <c r="CFR1" s="1210"/>
      <c r="CFS1" s="1210"/>
      <c r="CFT1" s="1210"/>
      <c r="CFU1" s="1210"/>
      <c r="CFV1" s="1210"/>
      <c r="CFW1" s="1210"/>
      <c r="CFX1" s="1210"/>
      <c r="CFY1" s="1210"/>
      <c r="CFZ1" s="1210"/>
      <c r="CGA1" s="1210"/>
      <c r="CGB1" s="1210"/>
      <c r="CGC1" s="1210"/>
      <c r="CGD1" s="1210"/>
      <c r="CGE1" s="1210"/>
      <c r="CGF1" s="1210"/>
      <c r="CGG1" s="1210"/>
      <c r="CGH1" s="1210"/>
      <c r="CGI1" s="1210"/>
      <c r="CGJ1" s="1210"/>
      <c r="CGK1" s="1210"/>
      <c r="CGL1" s="1210"/>
      <c r="CGM1" s="1210"/>
      <c r="CGN1" s="1210"/>
      <c r="CGO1" s="1210"/>
      <c r="CGP1" s="1210"/>
      <c r="CGQ1" s="1210"/>
      <c r="CGR1" s="1210"/>
      <c r="CGS1" s="1210"/>
      <c r="CGT1" s="1210"/>
      <c r="CGU1" s="1210"/>
      <c r="CGV1" s="1210"/>
      <c r="CGW1" s="1210"/>
      <c r="CGX1" s="1210"/>
      <c r="CGY1" s="1210"/>
      <c r="CGZ1" s="1210"/>
      <c r="CHA1" s="1210"/>
      <c r="CHB1" s="1210"/>
      <c r="CHC1" s="1210"/>
      <c r="CHD1" s="1210"/>
      <c r="CHE1" s="1210"/>
      <c r="CHF1" s="1210"/>
      <c r="CHG1" s="1210"/>
      <c r="CHH1" s="1210"/>
      <c r="CHI1" s="1210"/>
      <c r="CHJ1" s="1210"/>
      <c r="CHK1" s="1210"/>
      <c r="CHL1" s="1210"/>
      <c r="CHM1" s="1210"/>
      <c r="CHN1" s="1210"/>
      <c r="CHO1" s="1210"/>
      <c r="CHP1" s="1210"/>
      <c r="CHQ1" s="1210"/>
      <c r="CHR1" s="1210"/>
      <c r="CHS1" s="1210"/>
      <c r="CHT1" s="1210"/>
      <c r="CHU1" s="1210"/>
      <c r="CHV1" s="1210"/>
      <c r="CHW1" s="1210"/>
      <c r="CHX1" s="1210"/>
      <c r="CHY1" s="1210"/>
      <c r="CHZ1" s="1210"/>
      <c r="CIA1" s="1210"/>
      <c r="CIB1" s="1210"/>
      <c r="CIC1" s="1210"/>
      <c r="CID1" s="1210"/>
      <c r="CIE1" s="1210"/>
      <c r="CIF1" s="1210"/>
      <c r="CIG1" s="1210"/>
      <c r="CIH1" s="1210"/>
      <c r="CII1" s="1210"/>
      <c r="CIJ1" s="1210"/>
      <c r="CIK1" s="1210"/>
      <c r="CIL1" s="1210"/>
      <c r="CIM1" s="1210"/>
      <c r="CIN1" s="1210"/>
      <c r="CIO1" s="1210"/>
      <c r="CIP1" s="1210"/>
      <c r="CIQ1" s="1210"/>
      <c r="CIR1" s="1210"/>
      <c r="CIS1" s="1210"/>
      <c r="CIT1" s="1210"/>
      <c r="CIU1" s="1210"/>
      <c r="CIV1" s="1210"/>
      <c r="CIW1" s="1210"/>
      <c r="CIX1" s="1210"/>
      <c r="CIY1" s="1210"/>
      <c r="CIZ1" s="1210"/>
      <c r="CJA1" s="1210"/>
      <c r="CJB1" s="1210"/>
      <c r="CJC1" s="1210"/>
      <c r="CJD1" s="1210"/>
      <c r="CJE1" s="1210"/>
      <c r="CJF1" s="1210"/>
      <c r="CJG1" s="1210"/>
      <c r="CJH1" s="1210"/>
      <c r="CJI1" s="1210"/>
      <c r="CJJ1" s="1210"/>
      <c r="CJK1" s="1210"/>
      <c r="CJL1" s="1210"/>
      <c r="CJM1" s="1210"/>
      <c r="CJN1" s="1210"/>
      <c r="CJO1" s="1210"/>
      <c r="CJP1" s="1210"/>
      <c r="CJQ1" s="1210"/>
      <c r="CJR1" s="1210"/>
      <c r="CJS1" s="1210"/>
      <c r="CJT1" s="1210"/>
      <c r="CJU1" s="1210"/>
      <c r="CJV1" s="1210"/>
      <c r="CJW1" s="1210"/>
      <c r="CJX1" s="1210"/>
      <c r="CJY1" s="1210"/>
      <c r="CJZ1" s="1210"/>
      <c r="CKA1" s="1210"/>
      <c r="CKB1" s="1210"/>
      <c r="CKC1" s="1210"/>
      <c r="CKD1" s="1210"/>
      <c r="CKE1" s="1210"/>
      <c r="CKF1" s="1210"/>
      <c r="CKG1" s="1210"/>
      <c r="CKH1" s="1210"/>
      <c r="CKI1" s="1210"/>
      <c r="CKJ1" s="1210"/>
      <c r="CKK1" s="1210"/>
      <c r="CKL1" s="1210"/>
      <c r="CKM1" s="1210"/>
      <c r="CKN1" s="1210"/>
      <c r="CKO1" s="1210"/>
      <c r="CKP1" s="1210"/>
      <c r="CKQ1" s="1210"/>
      <c r="CKR1" s="1210"/>
      <c r="CKS1" s="1210"/>
      <c r="CKT1" s="1210"/>
      <c r="CKU1" s="1210"/>
      <c r="CKV1" s="1210"/>
      <c r="CKW1" s="1210"/>
      <c r="CKX1" s="1210"/>
      <c r="CKY1" s="1210"/>
      <c r="CKZ1" s="1210"/>
      <c r="CLA1" s="1210"/>
      <c r="CLB1" s="1210"/>
      <c r="CLC1" s="1210"/>
      <c r="CLD1" s="1210"/>
      <c r="CLE1" s="1210"/>
      <c r="CLF1" s="1210"/>
      <c r="CLG1" s="1210"/>
      <c r="CLH1" s="1210"/>
      <c r="CLI1" s="1210"/>
      <c r="CLJ1" s="1210"/>
      <c r="CLK1" s="1210"/>
      <c r="CLL1" s="1210"/>
      <c r="CLM1" s="1210"/>
      <c r="CLN1" s="1210"/>
      <c r="CLO1" s="1210"/>
      <c r="CLP1" s="1210"/>
      <c r="CLQ1" s="1210"/>
      <c r="CLR1" s="1210"/>
      <c r="CLS1" s="1210"/>
      <c r="CLT1" s="1210"/>
      <c r="CLU1" s="1210"/>
      <c r="CLV1" s="1210"/>
      <c r="CLW1" s="1210"/>
      <c r="CLX1" s="1210"/>
      <c r="CLY1" s="1210"/>
      <c r="CLZ1" s="1210"/>
      <c r="CMA1" s="1210"/>
      <c r="CMB1" s="1210"/>
      <c r="CMC1" s="1210"/>
      <c r="CMD1" s="1210"/>
      <c r="CME1" s="1210"/>
      <c r="CMF1" s="1210"/>
      <c r="CMG1" s="1210"/>
      <c r="CMH1" s="1210"/>
      <c r="CMI1" s="1210"/>
      <c r="CMJ1" s="1210"/>
      <c r="CMK1" s="1210"/>
      <c r="CML1" s="1210"/>
      <c r="CMM1" s="1210"/>
      <c r="CMN1" s="1210"/>
      <c r="CMO1" s="1210"/>
      <c r="CMP1" s="1210"/>
      <c r="CMQ1" s="1210"/>
      <c r="CMR1" s="1210"/>
      <c r="CMS1" s="1210"/>
      <c r="CMT1" s="1210"/>
      <c r="CMU1" s="1210"/>
      <c r="CMV1" s="1210"/>
      <c r="CMW1" s="1210"/>
      <c r="CMX1" s="1210"/>
      <c r="CMY1" s="1210"/>
      <c r="CMZ1" s="1210"/>
      <c r="CNA1" s="1210"/>
      <c r="CNB1" s="1210"/>
      <c r="CNC1" s="1210"/>
      <c r="CND1" s="1210"/>
      <c r="CNE1" s="1210"/>
      <c r="CNF1" s="1210"/>
      <c r="CNG1" s="1210"/>
      <c r="CNH1" s="1210"/>
      <c r="CNI1" s="1210"/>
      <c r="CNJ1" s="1210"/>
      <c r="CNK1" s="1210"/>
      <c r="CNL1" s="1210"/>
      <c r="CNM1" s="1210"/>
      <c r="CNN1" s="1210"/>
      <c r="CNO1" s="1210"/>
      <c r="CNP1" s="1210"/>
      <c r="CNQ1" s="1210"/>
      <c r="CNR1" s="1210"/>
      <c r="CNS1" s="1210"/>
      <c r="CNT1" s="1210"/>
      <c r="CNU1" s="1210"/>
      <c r="CNV1" s="1210"/>
      <c r="CNW1" s="1210"/>
      <c r="CNX1" s="1210"/>
      <c r="CNY1" s="1210"/>
      <c r="CNZ1" s="1210"/>
      <c r="COA1" s="1210"/>
      <c r="COB1" s="1210"/>
      <c r="COC1" s="1210"/>
      <c r="COD1" s="1210"/>
      <c r="COE1" s="1210"/>
      <c r="COF1" s="1210"/>
      <c r="COG1" s="1210"/>
      <c r="COH1" s="1210"/>
      <c r="COI1" s="1210"/>
      <c r="COJ1" s="1210"/>
      <c r="COK1" s="1210"/>
      <c r="COL1" s="1210"/>
      <c r="COM1" s="1210"/>
      <c r="CON1" s="1210"/>
      <c r="COO1" s="1210"/>
      <c r="COP1" s="1210"/>
      <c r="COQ1" s="1210"/>
      <c r="COR1" s="1210"/>
      <c r="COS1" s="1210"/>
      <c r="COT1" s="1210"/>
      <c r="COU1" s="1210"/>
      <c r="COV1" s="1210"/>
      <c r="COW1" s="1210"/>
      <c r="COX1" s="1210"/>
      <c r="COY1" s="1210"/>
      <c r="COZ1" s="1210"/>
      <c r="CPA1" s="1210"/>
      <c r="CPB1" s="1210"/>
      <c r="CPC1" s="1210"/>
      <c r="CPD1" s="1210"/>
      <c r="CPE1" s="1210"/>
      <c r="CPF1" s="1210"/>
      <c r="CPG1" s="1210"/>
      <c r="CPH1" s="1210"/>
      <c r="CPI1" s="1210"/>
      <c r="CPJ1" s="1210"/>
      <c r="CPK1" s="1210"/>
      <c r="CPL1" s="1210"/>
      <c r="CPM1" s="1210"/>
      <c r="CPN1" s="1210"/>
      <c r="CPO1" s="1210"/>
      <c r="CPP1" s="1210"/>
      <c r="CPQ1" s="1210"/>
      <c r="CPR1" s="1210"/>
      <c r="CPS1" s="1210"/>
      <c r="CPT1" s="1210"/>
      <c r="CPU1" s="1210"/>
      <c r="CPV1" s="1210"/>
      <c r="CPW1" s="1210"/>
      <c r="CPX1" s="1210"/>
      <c r="CPY1" s="1210"/>
      <c r="CPZ1" s="1210"/>
      <c r="CQA1" s="1210"/>
      <c r="CQB1" s="1210"/>
      <c r="CQC1" s="1210"/>
      <c r="CQD1" s="1210"/>
      <c r="CQE1" s="1210"/>
      <c r="CQF1" s="1210"/>
      <c r="CQG1" s="1210"/>
      <c r="CQH1" s="1210"/>
      <c r="CQI1" s="1210"/>
      <c r="CQJ1" s="1210"/>
      <c r="CQK1" s="1210"/>
      <c r="CQL1" s="1210"/>
      <c r="CQM1" s="1210"/>
      <c r="CQN1" s="1210"/>
      <c r="CQO1" s="1210"/>
      <c r="CQP1" s="1210"/>
      <c r="CQQ1" s="1210"/>
      <c r="CQR1" s="1210"/>
      <c r="CQS1" s="1210"/>
      <c r="CQT1" s="1210"/>
      <c r="CQU1" s="1210"/>
      <c r="CQV1" s="1210"/>
      <c r="CQW1" s="1210"/>
      <c r="CQX1" s="1210"/>
      <c r="CQY1" s="1210"/>
      <c r="CQZ1" s="1210"/>
      <c r="CRA1" s="1210"/>
      <c r="CRB1" s="1210"/>
      <c r="CRC1" s="1210"/>
      <c r="CRD1" s="1210"/>
      <c r="CRE1" s="1210"/>
      <c r="CRF1" s="1210"/>
      <c r="CRG1" s="1210"/>
      <c r="CRH1" s="1210"/>
      <c r="CRI1" s="1210"/>
      <c r="CRJ1" s="1210"/>
      <c r="CRK1" s="1210"/>
      <c r="CRL1" s="1210"/>
      <c r="CRM1" s="1210"/>
      <c r="CRN1" s="1210"/>
      <c r="CRO1" s="1210"/>
      <c r="CRP1" s="1210"/>
      <c r="CRQ1" s="1210"/>
      <c r="CRR1" s="1210"/>
      <c r="CRS1" s="1210"/>
      <c r="CRT1" s="1210"/>
      <c r="CRU1" s="1210"/>
      <c r="CRV1" s="1210"/>
      <c r="CRW1" s="1210"/>
      <c r="CRX1" s="1210"/>
      <c r="CRY1" s="1210"/>
      <c r="CRZ1" s="1210"/>
      <c r="CSA1" s="1210"/>
      <c r="CSB1" s="1210"/>
      <c r="CSC1" s="1210"/>
      <c r="CSD1" s="1210"/>
      <c r="CSE1" s="1210"/>
      <c r="CSF1" s="1210"/>
      <c r="CSG1" s="1210"/>
      <c r="CSH1" s="1210"/>
      <c r="CSI1" s="1210"/>
      <c r="CSJ1" s="1210"/>
      <c r="CSK1" s="1210"/>
      <c r="CSL1" s="1210"/>
      <c r="CSM1" s="1210"/>
      <c r="CSN1" s="1210"/>
      <c r="CSO1" s="1210"/>
      <c r="CSP1" s="1210"/>
      <c r="CSQ1" s="1210"/>
      <c r="CSR1" s="1210"/>
      <c r="CSS1" s="1210"/>
      <c r="CST1" s="1210"/>
      <c r="CSU1" s="1210"/>
      <c r="CSV1" s="1210"/>
      <c r="CSW1" s="1210"/>
      <c r="CSX1" s="1210"/>
      <c r="CSY1" s="1210"/>
      <c r="CSZ1" s="1210"/>
      <c r="CTA1" s="1210"/>
      <c r="CTB1" s="1210"/>
      <c r="CTC1" s="1210"/>
      <c r="CTD1" s="1210"/>
      <c r="CTE1" s="1210"/>
      <c r="CTF1" s="1210"/>
      <c r="CTG1" s="1210"/>
      <c r="CTH1" s="1210"/>
      <c r="CTI1" s="1210"/>
      <c r="CTJ1" s="1210"/>
      <c r="CTK1" s="1210"/>
      <c r="CTL1" s="1210"/>
      <c r="CTM1" s="1210"/>
      <c r="CTN1" s="1210"/>
      <c r="CTO1" s="1210"/>
      <c r="CTP1" s="1210"/>
      <c r="CTQ1" s="1210"/>
      <c r="CTR1" s="1210"/>
      <c r="CTS1" s="1210"/>
      <c r="CTT1" s="1210"/>
      <c r="CTU1" s="1210"/>
      <c r="CTV1" s="1210"/>
      <c r="CTW1" s="1210"/>
      <c r="CTX1" s="1210"/>
      <c r="CTY1" s="1210"/>
      <c r="CTZ1" s="1210"/>
      <c r="CUA1" s="1210"/>
      <c r="CUB1" s="1210"/>
      <c r="CUC1" s="1210"/>
      <c r="CUD1" s="1210"/>
      <c r="CUE1" s="1210"/>
      <c r="CUF1" s="1210"/>
      <c r="CUG1" s="1210"/>
      <c r="CUH1" s="1210"/>
      <c r="CUI1" s="1210"/>
      <c r="CUJ1" s="1210"/>
      <c r="CUK1" s="1210"/>
      <c r="CUL1" s="1210"/>
      <c r="CUM1" s="1210"/>
      <c r="CUN1" s="1210"/>
      <c r="CUO1" s="1210"/>
      <c r="CUP1" s="1210"/>
      <c r="CUQ1" s="1210"/>
      <c r="CUR1" s="1210"/>
      <c r="CUS1" s="1210"/>
      <c r="CUT1" s="1210"/>
      <c r="CUU1" s="1210"/>
      <c r="CUV1" s="1210"/>
      <c r="CUW1" s="1210"/>
      <c r="CUX1" s="1210"/>
      <c r="CUY1" s="1210"/>
      <c r="CUZ1" s="1210"/>
      <c r="CVA1" s="1210"/>
      <c r="CVB1" s="1210"/>
      <c r="CVC1" s="1210"/>
      <c r="CVD1" s="1210"/>
      <c r="CVE1" s="1210"/>
      <c r="CVF1" s="1210"/>
      <c r="CVG1" s="1210"/>
      <c r="CVH1" s="1210"/>
      <c r="CVI1" s="1210"/>
      <c r="CVJ1" s="1210"/>
      <c r="CVK1" s="1210"/>
      <c r="CVL1" s="1210"/>
      <c r="CVM1" s="1210"/>
      <c r="CVN1" s="1210"/>
      <c r="CVO1" s="1210"/>
      <c r="CVP1" s="1210"/>
      <c r="CVQ1" s="1210"/>
      <c r="CVR1" s="1210"/>
      <c r="CVS1" s="1210"/>
      <c r="CVT1" s="1210"/>
      <c r="CVU1" s="1210"/>
      <c r="CVV1" s="1210"/>
      <c r="CVW1" s="1210"/>
      <c r="CVX1" s="1210"/>
      <c r="CVY1" s="1210"/>
      <c r="CVZ1" s="1210"/>
      <c r="CWA1" s="1210"/>
      <c r="CWB1" s="1210"/>
      <c r="CWC1" s="1210"/>
      <c r="CWD1" s="1210"/>
      <c r="CWE1" s="1210"/>
      <c r="CWF1" s="1210"/>
      <c r="CWG1" s="1210"/>
      <c r="CWH1" s="1210"/>
      <c r="CWI1" s="1210"/>
      <c r="CWJ1" s="1210"/>
      <c r="CWK1" s="1210"/>
      <c r="CWL1" s="1210"/>
      <c r="CWM1" s="1210"/>
      <c r="CWN1" s="1210"/>
      <c r="CWO1" s="1210"/>
      <c r="CWP1" s="1210"/>
      <c r="CWQ1" s="1210"/>
      <c r="CWR1" s="1210"/>
      <c r="CWS1" s="1210"/>
      <c r="CWT1" s="1210"/>
      <c r="CWU1" s="1210"/>
      <c r="CWV1" s="1210"/>
      <c r="CWW1" s="1210"/>
      <c r="CWX1" s="1210"/>
      <c r="CWY1" s="1210"/>
      <c r="CWZ1" s="1210"/>
      <c r="CXA1" s="1210"/>
      <c r="CXB1" s="1210"/>
      <c r="CXC1" s="1210"/>
      <c r="CXD1" s="1210"/>
      <c r="CXE1" s="1210"/>
      <c r="CXF1" s="1210"/>
      <c r="CXG1" s="1210"/>
      <c r="CXH1" s="1210"/>
      <c r="CXI1" s="1210"/>
      <c r="CXJ1" s="1210"/>
      <c r="CXK1" s="1210"/>
      <c r="CXL1" s="1210"/>
      <c r="CXM1" s="1210"/>
      <c r="CXN1" s="1210"/>
      <c r="CXO1" s="1210"/>
      <c r="CXP1" s="1210"/>
      <c r="CXQ1" s="1210"/>
      <c r="CXR1" s="1210"/>
      <c r="CXS1" s="1210"/>
      <c r="CXT1" s="1210"/>
      <c r="CXU1" s="1210"/>
      <c r="CXV1" s="1210"/>
      <c r="CXW1" s="1210"/>
      <c r="CXX1" s="1210"/>
      <c r="CXY1" s="1210"/>
      <c r="CXZ1" s="1210"/>
      <c r="CYA1" s="1210"/>
      <c r="CYB1" s="1210"/>
      <c r="CYC1" s="1210"/>
      <c r="CYD1" s="1210"/>
      <c r="CYE1" s="1210"/>
      <c r="CYF1" s="1210"/>
      <c r="CYG1" s="1210"/>
      <c r="CYH1" s="1210"/>
      <c r="CYI1" s="1210"/>
      <c r="CYJ1" s="1210"/>
      <c r="CYK1" s="1210"/>
      <c r="CYL1" s="1210"/>
      <c r="CYM1" s="1210"/>
      <c r="CYN1" s="1210"/>
      <c r="CYO1" s="1210"/>
      <c r="CYP1" s="1210"/>
      <c r="CYQ1" s="1210"/>
      <c r="CYR1" s="1210"/>
      <c r="CYS1" s="1210"/>
      <c r="CYT1" s="1210"/>
      <c r="CYU1" s="1210"/>
      <c r="CYV1" s="1210"/>
      <c r="CYW1" s="1210"/>
      <c r="CYX1" s="1210"/>
      <c r="CYY1" s="1210"/>
      <c r="CYZ1" s="1210"/>
      <c r="CZA1" s="1210"/>
      <c r="CZB1" s="1210"/>
      <c r="CZC1" s="1210"/>
      <c r="CZD1" s="1210"/>
      <c r="CZE1" s="1210"/>
      <c r="CZF1" s="1210"/>
      <c r="CZG1" s="1210"/>
      <c r="CZH1" s="1210"/>
      <c r="CZI1" s="1210"/>
      <c r="CZJ1" s="1210"/>
      <c r="CZK1" s="1210"/>
      <c r="CZL1" s="1210"/>
      <c r="CZM1" s="1210"/>
      <c r="CZN1" s="1210"/>
      <c r="CZO1" s="1210"/>
      <c r="CZP1" s="1210"/>
      <c r="CZQ1" s="1210"/>
      <c r="CZR1" s="1210"/>
      <c r="CZS1" s="1210"/>
      <c r="CZT1" s="1210"/>
      <c r="CZU1" s="1210"/>
      <c r="CZV1" s="1210"/>
      <c r="CZW1" s="1210"/>
      <c r="CZX1" s="1210"/>
      <c r="CZY1" s="1210"/>
      <c r="CZZ1" s="1210"/>
      <c r="DAA1" s="1210"/>
      <c r="DAB1" s="1210"/>
      <c r="DAC1" s="1210"/>
      <c r="DAD1" s="1210"/>
      <c r="DAE1" s="1210"/>
      <c r="DAF1" s="1210"/>
      <c r="DAG1" s="1210"/>
      <c r="DAH1" s="1210"/>
      <c r="DAI1" s="1210"/>
      <c r="DAJ1" s="1210"/>
      <c r="DAK1" s="1210"/>
      <c r="DAL1" s="1210"/>
      <c r="DAM1" s="1210"/>
      <c r="DAN1" s="1210"/>
      <c r="DAO1" s="1210"/>
      <c r="DAP1" s="1210"/>
      <c r="DAQ1" s="1210"/>
      <c r="DAR1" s="1210"/>
      <c r="DAS1" s="1210"/>
      <c r="DAT1" s="1210"/>
      <c r="DAU1" s="1210"/>
      <c r="DAV1" s="1210"/>
      <c r="DAW1" s="1210"/>
      <c r="DAX1" s="1210"/>
      <c r="DAY1" s="1210"/>
      <c r="DAZ1" s="1210"/>
      <c r="DBA1" s="1210"/>
      <c r="DBB1" s="1210"/>
      <c r="DBC1" s="1210"/>
      <c r="DBD1" s="1210"/>
      <c r="DBE1" s="1210"/>
      <c r="DBF1" s="1210"/>
      <c r="DBG1" s="1210"/>
      <c r="DBH1" s="1210"/>
      <c r="DBI1" s="1210"/>
      <c r="DBJ1" s="1210"/>
      <c r="DBK1" s="1210"/>
      <c r="DBL1" s="1210"/>
      <c r="DBM1" s="1210"/>
      <c r="DBN1" s="1210"/>
      <c r="DBO1" s="1210"/>
      <c r="DBP1" s="1210"/>
      <c r="DBQ1" s="1210"/>
      <c r="DBR1" s="1210"/>
      <c r="DBS1" s="1210"/>
      <c r="DBT1" s="1210"/>
      <c r="DBU1" s="1210"/>
      <c r="DBV1" s="1210"/>
      <c r="DBW1" s="1210"/>
      <c r="DBX1" s="1210"/>
      <c r="DBY1" s="1210"/>
      <c r="DBZ1" s="1210"/>
      <c r="DCA1" s="1210"/>
      <c r="DCB1" s="1210"/>
      <c r="DCC1" s="1210"/>
      <c r="DCD1" s="1210"/>
      <c r="DCE1" s="1210"/>
      <c r="DCF1" s="1210"/>
      <c r="DCG1" s="1210"/>
      <c r="DCH1" s="1210"/>
      <c r="DCI1" s="1210"/>
      <c r="DCJ1" s="1210"/>
      <c r="DCK1" s="1210"/>
      <c r="DCL1" s="1210"/>
      <c r="DCM1" s="1210"/>
      <c r="DCN1" s="1210"/>
      <c r="DCO1" s="1210"/>
      <c r="DCP1" s="1210"/>
      <c r="DCQ1" s="1210"/>
      <c r="DCR1" s="1210"/>
      <c r="DCS1" s="1210"/>
      <c r="DCT1" s="1210"/>
      <c r="DCU1" s="1210"/>
      <c r="DCV1" s="1210"/>
      <c r="DCW1" s="1210"/>
      <c r="DCX1" s="1210"/>
      <c r="DCY1" s="1210"/>
      <c r="DCZ1" s="1210"/>
      <c r="DDA1" s="1210"/>
      <c r="DDB1" s="1210"/>
      <c r="DDC1" s="1210"/>
      <c r="DDD1" s="1210"/>
      <c r="DDE1" s="1210"/>
      <c r="DDF1" s="1210"/>
      <c r="DDG1" s="1210"/>
      <c r="DDH1" s="1210"/>
      <c r="DDI1" s="1210"/>
      <c r="DDJ1" s="1210"/>
      <c r="DDK1" s="1210"/>
      <c r="DDL1" s="1210"/>
      <c r="DDM1" s="1210"/>
      <c r="DDN1" s="1210"/>
      <c r="DDO1" s="1210"/>
      <c r="DDP1" s="1210"/>
      <c r="DDQ1" s="1210"/>
      <c r="DDR1" s="1210"/>
      <c r="DDS1" s="1210"/>
      <c r="DDT1" s="1210"/>
      <c r="DDU1" s="1210"/>
      <c r="DDV1" s="1210"/>
      <c r="DDW1" s="1210"/>
      <c r="DDX1" s="1210"/>
      <c r="DDY1" s="1210"/>
      <c r="DDZ1" s="1210"/>
      <c r="DEA1" s="1210"/>
      <c r="DEB1" s="1210"/>
      <c r="DEC1" s="1210"/>
      <c r="DED1" s="1210"/>
      <c r="DEE1" s="1210"/>
      <c r="DEF1" s="1210"/>
      <c r="DEG1" s="1210"/>
      <c r="DEH1" s="1210"/>
      <c r="DEI1" s="1210"/>
      <c r="DEJ1" s="1210"/>
      <c r="DEK1" s="1210"/>
      <c r="DEL1" s="1210"/>
      <c r="DEM1" s="1210"/>
      <c r="DEN1" s="1210"/>
      <c r="DEO1" s="1210"/>
      <c r="DEP1" s="1210"/>
      <c r="DEQ1" s="1210"/>
      <c r="DER1" s="1210"/>
      <c r="DES1" s="1210"/>
      <c r="DET1" s="1210"/>
      <c r="DEU1" s="1210"/>
      <c r="DEV1" s="1210"/>
      <c r="DEW1" s="1210"/>
      <c r="DEX1" s="1210"/>
      <c r="DEY1" s="1210"/>
      <c r="DEZ1" s="1210"/>
      <c r="DFA1" s="1210"/>
      <c r="DFB1" s="1210"/>
      <c r="DFC1" s="1210"/>
      <c r="DFD1" s="1210"/>
      <c r="DFE1" s="1210"/>
      <c r="DFF1" s="1210"/>
      <c r="DFG1" s="1210"/>
      <c r="DFH1" s="1210"/>
      <c r="DFI1" s="1210"/>
      <c r="DFJ1" s="1210"/>
      <c r="DFK1" s="1210"/>
      <c r="DFL1" s="1210"/>
      <c r="DFM1" s="1210"/>
      <c r="DFN1" s="1210"/>
      <c r="DFO1" s="1210"/>
      <c r="DFP1" s="1210"/>
      <c r="DFQ1" s="1210"/>
      <c r="DFR1" s="1210"/>
      <c r="DFS1" s="1210"/>
      <c r="DFT1" s="1210"/>
      <c r="DFU1" s="1210"/>
      <c r="DFV1" s="1210"/>
      <c r="DFW1" s="1210"/>
      <c r="DFX1" s="1210"/>
      <c r="DFY1" s="1210"/>
      <c r="DFZ1" s="1210"/>
      <c r="DGA1" s="1210"/>
      <c r="DGB1" s="1210"/>
      <c r="DGC1" s="1210"/>
      <c r="DGD1" s="1210"/>
      <c r="DGE1" s="1210"/>
      <c r="DGF1" s="1210"/>
      <c r="DGG1" s="1210"/>
      <c r="DGH1" s="1210"/>
      <c r="DGI1" s="1210"/>
      <c r="DGJ1" s="1210"/>
      <c r="DGK1" s="1210"/>
      <c r="DGL1" s="1210"/>
      <c r="DGM1" s="1210"/>
      <c r="DGN1" s="1210"/>
      <c r="DGO1" s="1210"/>
      <c r="DGP1" s="1210"/>
      <c r="DGQ1" s="1210"/>
      <c r="DGR1" s="1210"/>
      <c r="DGS1" s="1210"/>
      <c r="DGT1" s="1210"/>
      <c r="DGU1" s="1210"/>
      <c r="DGV1" s="1210"/>
      <c r="DGW1" s="1210"/>
      <c r="DGX1" s="1210"/>
      <c r="DGY1" s="1210"/>
      <c r="DGZ1" s="1210"/>
      <c r="DHA1" s="1210"/>
      <c r="DHB1" s="1210"/>
      <c r="DHC1" s="1210"/>
      <c r="DHD1" s="1210"/>
      <c r="DHE1" s="1210"/>
      <c r="DHF1" s="1210"/>
      <c r="DHG1" s="1210"/>
      <c r="DHH1" s="1210"/>
      <c r="DHI1" s="1210"/>
      <c r="DHJ1" s="1210"/>
      <c r="DHK1" s="1210"/>
      <c r="DHL1" s="1210"/>
      <c r="DHM1" s="1210"/>
      <c r="DHN1" s="1210"/>
      <c r="DHO1" s="1210"/>
      <c r="DHP1" s="1210"/>
      <c r="DHQ1" s="1210"/>
      <c r="DHR1" s="1210"/>
      <c r="DHS1" s="1210"/>
      <c r="DHT1" s="1210"/>
      <c r="DHU1" s="1210"/>
      <c r="DHV1" s="1210"/>
      <c r="DHW1" s="1210"/>
      <c r="DHX1" s="1210"/>
      <c r="DHY1" s="1210"/>
      <c r="DHZ1" s="1210"/>
      <c r="DIA1" s="1210"/>
      <c r="DIB1" s="1210"/>
      <c r="DIC1" s="1210"/>
      <c r="DID1" s="1210"/>
      <c r="DIE1" s="1210"/>
      <c r="DIF1" s="1210"/>
      <c r="DIG1" s="1210"/>
      <c r="DIH1" s="1210"/>
      <c r="DII1" s="1210"/>
      <c r="DIJ1" s="1210"/>
      <c r="DIK1" s="1210"/>
      <c r="DIL1" s="1210"/>
      <c r="DIM1" s="1210"/>
      <c r="DIN1" s="1210"/>
      <c r="DIO1" s="1210"/>
      <c r="DIP1" s="1210"/>
      <c r="DIQ1" s="1210"/>
      <c r="DIR1" s="1210"/>
      <c r="DIS1" s="1210"/>
      <c r="DIT1" s="1210"/>
      <c r="DIU1" s="1210"/>
      <c r="DIV1" s="1210"/>
      <c r="DIW1" s="1210"/>
      <c r="DIX1" s="1210"/>
      <c r="DIY1" s="1210"/>
      <c r="DIZ1" s="1210"/>
      <c r="DJA1" s="1210"/>
      <c r="DJB1" s="1210"/>
      <c r="DJC1" s="1210"/>
      <c r="DJD1" s="1210"/>
      <c r="DJE1" s="1210"/>
      <c r="DJF1" s="1210"/>
      <c r="DJG1" s="1210"/>
      <c r="DJH1" s="1210"/>
      <c r="DJI1" s="1210"/>
      <c r="DJJ1" s="1210"/>
      <c r="DJK1" s="1210"/>
      <c r="DJL1" s="1210"/>
      <c r="DJM1" s="1210"/>
      <c r="DJN1" s="1210"/>
      <c r="DJO1" s="1210"/>
      <c r="DJP1" s="1210"/>
      <c r="DJQ1" s="1210"/>
      <c r="DJR1" s="1210"/>
      <c r="DJS1" s="1210"/>
      <c r="DJT1" s="1210"/>
      <c r="DJU1" s="1210"/>
      <c r="DJV1" s="1210"/>
      <c r="DJW1" s="1210"/>
      <c r="DJX1" s="1210"/>
      <c r="DJY1" s="1210"/>
      <c r="DJZ1" s="1210"/>
      <c r="DKA1" s="1210"/>
      <c r="DKB1" s="1210"/>
      <c r="DKC1" s="1210"/>
      <c r="DKD1" s="1210"/>
      <c r="DKE1" s="1210"/>
      <c r="DKF1" s="1210"/>
      <c r="DKG1" s="1210"/>
      <c r="DKH1" s="1210"/>
      <c r="DKI1" s="1210"/>
      <c r="DKJ1" s="1210"/>
      <c r="DKK1" s="1210"/>
      <c r="DKL1" s="1210"/>
      <c r="DKM1" s="1210"/>
      <c r="DKN1" s="1210"/>
      <c r="DKO1" s="1210"/>
      <c r="DKP1" s="1210"/>
      <c r="DKQ1" s="1210"/>
      <c r="DKR1" s="1210"/>
      <c r="DKS1" s="1210"/>
      <c r="DKT1" s="1210"/>
      <c r="DKU1" s="1210"/>
      <c r="DKV1" s="1210"/>
      <c r="DKW1" s="1210"/>
      <c r="DKX1" s="1210"/>
      <c r="DKY1" s="1210"/>
      <c r="DKZ1" s="1210"/>
      <c r="DLA1" s="1210"/>
      <c r="DLB1" s="1210"/>
      <c r="DLC1" s="1210"/>
      <c r="DLD1" s="1210"/>
      <c r="DLE1" s="1210"/>
      <c r="DLF1" s="1210"/>
      <c r="DLG1" s="1210"/>
      <c r="DLH1" s="1210"/>
      <c r="DLI1" s="1210"/>
      <c r="DLJ1" s="1210"/>
      <c r="DLK1" s="1210"/>
      <c r="DLL1" s="1210"/>
      <c r="DLM1" s="1210"/>
      <c r="DLN1" s="1210"/>
      <c r="DLO1" s="1210"/>
      <c r="DLP1" s="1210"/>
      <c r="DLQ1" s="1210"/>
      <c r="DLR1" s="1210"/>
      <c r="DLS1" s="1210"/>
      <c r="DLT1" s="1210"/>
      <c r="DLU1" s="1210"/>
      <c r="DLV1" s="1210"/>
      <c r="DLW1" s="1210"/>
      <c r="DLX1" s="1210"/>
      <c r="DLY1" s="1210"/>
      <c r="DLZ1" s="1210"/>
      <c r="DMA1" s="1210"/>
      <c r="DMB1" s="1210"/>
      <c r="DMC1" s="1210"/>
      <c r="DMD1" s="1210"/>
      <c r="DME1" s="1210"/>
      <c r="DMF1" s="1210"/>
      <c r="DMG1" s="1210"/>
      <c r="DMH1" s="1210"/>
      <c r="DMI1" s="1210"/>
      <c r="DMJ1" s="1210"/>
      <c r="DMK1" s="1210"/>
      <c r="DML1" s="1210"/>
      <c r="DMM1" s="1210"/>
      <c r="DMN1" s="1210"/>
      <c r="DMO1" s="1210"/>
      <c r="DMP1" s="1210"/>
      <c r="DMQ1" s="1210"/>
      <c r="DMR1" s="1210"/>
      <c r="DMS1" s="1210"/>
      <c r="DMT1" s="1210"/>
      <c r="DMU1" s="1210"/>
      <c r="DMV1" s="1210"/>
      <c r="DMW1" s="1210"/>
      <c r="DMX1" s="1210"/>
      <c r="DMY1" s="1210"/>
      <c r="DMZ1" s="1210"/>
      <c r="DNA1" s="1210"/>
      <c r="DNB1" s="1210"/>
      <c r="DNC1" s="1210"/>
      <c r="DND1" s="1210"/>
      <c r="DNE1" s="1210"/>
      <c r="DNF1" s="1210"/>
      <c r="DNG1" s="1210"/>
      <c r="DNH1" s="1210"/>
      <c r="DNI1" s="1210"/>
      <c r="DNJ1" s="1210"/>
      <c r="DNK1" s="1210"/>
      <c r="DNL1" s="1210"/>
      <c r="DNM1" s="1210"/>
      <c r="DNN1" s="1210"/>
      <c r="DNO1" s="1210"/>
      <c r="DNP1" s="1210"/>
      <c r="DNQ1" s="1210"/>
      <c r="DNR1" s="1210"/>
      <c r="DNS1" s="1210"/>
      <c r="DNT1" s="1210"/>
      <c r="DNU1" s="1210"/>
      <c r="DNV1" s="1210"/>
      <c r="DNW1" s="1210"/>
      <c r="DNX1" s="1210"/>
      <c r="DNY1" s="1210"/>
      <c r="DNZ1" s="1210"/>
      <c r="DOA1" s="1210"/>
      <c r="DOB1" s="1210"/>
      <c r="DOC1" s="1210"/>
      <c r="DOD1" s="1210"/>
      <c r="DOE1" s="1210"/>
      <c r="DOF1" s="1210"/>
      <c r="DOG1" s="1210"/>
      <c r="DOH1" s="1210"/>
      <c r="DOI1" s="1210"/>
      <c r="DOJ1" s="1210"/>
      <c r="DOK1" s="1210"/>
      <c r="DOL1" s="1210"/>
      <c r="DOM1" s="1210"/>
      <c r="DON1" s="1210"/>
      <c r="DOO1" s="1210"/>
      <c r="DOP1" s="1210"/>
      <c r="DOQ1" s="1210"/>
      <c r="DOR1" s="1210"/>
      <c r="DOS1" s="1210"/>
      <c r="DOT1" s="1210"/>
      <c r="DOU1" s="1210"/>
      <c r="DOV1" s="1210"/>
      <c r="DOW1" s="1210"/>
      <c r="DOX1" s="1210"/>
      <c r="DOY1" s="1210"/>
      <c r="DOZ1" s="1210"/>
      <c r="DPA1" s="1210"/>
      <c r="DPB1" s="1210"/>
      <c r="DPC1" s="1210"/>
      <c r="DPD1" s="1210"/>
      <c r="DPE1" s="1210"/>
      <c r="DPF1" s="1210"/>
      <c r="DPG1" s="1210"/>
      <c r="DPH1" s="1210"/>
      <c r="DPI1" s="1210"/>
      <c r="DPJ1" s="1210"/>
      <c r="DPK1" s="1210"/>
      <c r="DPL1" s="1210"/>
      <c r="DPM1" s="1210"/>
      <c r="DPN1" s="1210"/>
      <c r="DPO1" s="1210"/>
      <c r="DPP1" s="1210"/>
      <c r="DPQ1" s="1210"/>
      <c r="DPR1" s="1210"/>
      <c r="DPS1" s="1210"/>
      <c r="DPT1" s="1210"/>
      <c r="DPU1" s="1210"/>
      <c r="DPV1" s="1210"/>
      <c r="DPW1" s="1210"/>
      <c r="DPX1" s="1210"/>
      <c r="DPY1" s="1210"/>
      <c r="DPZ1" s="1210"/>
      <c r="DQA1" s="1210"/>
      <c r="DQB1" s="1210"/>
      <c r="DQC1" s="1210"/>
      <c r="DQD1" s="1210"/>
      <c r="DQE1" s="1210"/>
      <c r="DQF1" s="1210"/>
      <c r="DQG1" s="1210"/>
      <c r="DQH1" s="1210"/>
      <c r="DQI1" s="1210"/>
      <c r="DQJ1" s="1210"/>
      <c r="DQK1" s="1210"/>
      <c r="DQL1" s="1210"/>
      <c r="DQM1" s="1210"/>
      <c r="DQN1" s="1210"/>
      <c r="DQO1" s="1210"/>
      <c r="DQP1" s="1210"/>
      <c r="DQQ1" s="1210"/>
      <c r="DQR1" s="1210"/>
      <c r="DQS1" s="1210"/>
      <c r="DQT1" s="1210"/>
      <c r="DQU1" s="1210"/>
      <c r="DQV1" s="1210"/>
      <c r="DQW1" s="1210"/>
      <c r="DQX1" s="1210"/>
      <c r="DQY1" s="1210"/>
      <c r="DQZ1" s="1210"/>
      <c r="DRA1" s="1210"/>
      <c r="DRB1" s="1210"/>
      <c r="DRC1" s="1210"/>
      <c r="DRD1" s="1210"/>
      <c r="DRE1" s="1210"/>
      <c r="DRF1" s="1210"/>
      <c r="DRG1" s="1210"/>
      <c r="DRH1" s="1210"/>
      <c r="DRI1" s="1210"/>
      <c r="DRJ1" s="1210"/>
      <c r="DRK1" s="1210"/>
      <c r="DRL1" s="1210"/>
      <c r="DRM1" s="1210"/>
      <c r="DRN1" s="1210"/>
      <c r="DRO1" s="1210"/>
      <c r="DRP1" s="1210"/>
      <c r="DRQ1" s="1210"/>
      <c r="DRR1" s="1210"/>
      <c r="DRS1" s="1210"/>
      <c r="DRT1" s="1210"/>
      <c r="DRU1" s="1210"/>
      <c r="DRV1" s="1210"/>
      <c r="DRW1" s="1210"/>
      <c r="DRX1" s="1210"/>
      <c r="DRY1" s="1210"/>
      <c r="DRZ1" s="1210"/>
      <c r="DSA1" s="1210"/>
      <c r="DSB1" s="1210"/>
      <c r="DSC1" s="1210"/>
      <c r="DSD1" s="1210"/>
      <c r="DSE1" s="1210"/>
      <c r="DSF1" s="1210"/>
      <c r="DSG1" s="1210"/>
      <c r="DSH1" s="1210"/>
      <c r="DSI1" s="1210"/>
      <c r="DSJ1" s="1210"/>
      <c r="DSK1" s="1210"/>
      <c r="DSL1" s="1210"/>
      <c r="DSM1" s="1210"/>
      <c r="DSN1" s="1210"/>
      <c r="DSO1" s="1210"/>
      <c r="DSP1" s="1210"/>
      <c r="DSQ1" s="1210"/>
      <c r="DSR1" s="1210"/>
      <c r="DSS1" s="1210"/>
      <c r="DST1" s="1210"/>
      <c r="DSU1" s="1210"/>
      <c r="DSV1" s="1210"/>
      <c r="DSW1" s="1210"/>
      <c r="DSX1" s="1210"/>
      <c r="DSY1" s="1210"/>
      <c r="DSZ1" s="1210"/>
      <c r="DTA1" s="1210"/>
      <c r="DTB1" s="1210"/>
      <c r="DTC1" s="1210"/>
      <c r="DTD1" s="1210"/>
      <c r="DTE1" s="1210"/>
      <c r="DTF1" s="1210"/>
      <c r="DTG1" s="1210"/>
      <c r="DTH1" s="1210"/>
      <c r="DTI1" s="1210"/>
      <c r="DTJ1" s="1210"/>
      <c r="DTK1" s="1210"/>
      <c r="DTL1" s="1210"/>
      <c r="DTM1" s="1210"/>
      <c r="DTN1" s="1210"/>
      <c r="DTO1" s="1210"/>
      <c r="DTP1" s="1210"/>
      <c r="DTQ1" s="1210"/>
      <c r="DTR1" s="1210"/>
      <c r="DTS1" s="1210"/>
      <c r="DTT1" s="1210"/>
      <c r="DTU1" s="1210"/>
      <c r="DTV1" s="1210"/>
      <c r="DTW1" s="1210"/>
      <c r="DTX1" s="1210"/>
      <c r="DTY1" s="1210"/>
      <c r="DTZ1" s="1210"/>
      <c r="DUA1" s="1210"/>
      <c r="DUB1" s="1210"/>
      <c r="DUC1" s="1210"/>
      <c r="DUD1" s="1210"/>
      <c r="DUE1" s="1210"/>
      <c r="DUF1" s="1210"/>
      <c r="DUG1" s="1210"/>
      <c r="DUH1" s="1210"/>
      <c r="DUI1" s="1210"/>
      <c r="DUJ1" s="1210"/>
      <c r="DUK1" s="1210"/>
      <c r="DUL1" s="1210"/>
      <c r="DUM1" s="1210"/>
      <c r="DUN1" s="1210"/>
      <c r="DUO1" s="1210"/>
      <c r="DUP1" s="1210"/>
      <c r="DUQ1" s="1210"/>
      <c r="DUR1" s="1210"/>
      <c r="DUS1" s="1210"/>
      <c r="DUT1" s="1210"/>
      <c r="DUU1" s="1210"/>
      <c r="DUV1" s="1210"/>
      <c r="DUW1" s="1210"/>
      <c r="DUX1" s="1210"/>
      <c r="DUY1" s="1210"/>
      <c r="DUZ1" s="1210"/>
      <c r="DVA1" s="1210"/>
      <c r="DVB1" s="1210"/>
      <c r="DVC1" s="1210"/>
      <c r="DVD1" s="1210"/>
      <c r="DVE1" s="1210"/>
      <c r="DVF1" s="1210"/>
      <c r="DVG1" s="1210"/>
      <c r="DVH1" s="1210"/>
      <c r="DVI1" s="1210"/>
      <c r="DVJ1" s="1210"/>
      <c r="DVK1" s="1210"/>
      <c r="DVL1" s="1210"/>
      <c r="DVM1" s="1210"/>
      <c r="DVN1" s="1210"/>
      <c r="DVO1" s="1210"/>
      <c r="DVP1" s="1210"/>
      <c r="DVQ1" s="1210"/>
      <c r="DVR1" s="1210"/>
      <c r="DVS1" s="1210"/>
      <c r="DVT1" s="1210"/>
      <c r="DVU1" s="1210"/>
      <c r="DVV1" s="1210"/>
      <c r="DVW1" s="1210"/>
      <c r="DVX1" s="1210"/>
      <c r="DVY1" s="1210"/>
      <c r="DVZ1" s="1210"/>
      <c r="DWA1" s="1210"/>
      <c r="DWB1" s="1210"/>
      <c r="DWC1" s="1210"/>
      <c r="DWD1" s="1210"/>
      <c r="DWE1" s="1210"/>
      <c r="DWF1" s="1210"/>
      <c r="DWG1" s="1210"/>
      <c r="DWH1" s="1210"/>
      <c r="DWI1" s="1210"/>
      <c r="DWJ1" s="1210"/>
      <c r="DWK1" s="1210"/>
      <c r="DWL1" s="1210"/>
      <c r="DWM1" s="1210"/>
      <c r="DWN1" s="1210"/>
      <c r="DWO1" s="1210"/>
      <c r="DWP1" s="1210"/>
      <c r="DWQ1" s="1210"/>
      <c r="DWR1" s="1210"/>
      <c r="DWS1" s="1210"/>
      <c r="DWT1" s="1210"/>
      <c r="DWU1" s="1210"/>
      <c r="DWV1" s="1210"/>
      <c r="DWW1" s="1210"/>
      <c r="DWX1" s="1210"/>
      <c r="DWY1" s="1210"/>
      <c r="DWZ1" s="1210"/>
      <c r="DXA1" s="1210"/>
      <c r="DXB1" s="1210"/>
      <c r="DXC1" s="1210"/>
      <c r="DXD1" s="1210"/>
      <c r="DXE1" s="1210"/>
      <c r="DXF1" s="1210"/>
      <c r="DXG1" s="1210"/>
      <c r="DXH1" s="1210"/>
      <c r="DXI1" s="1210"/>
      <c r="DXJ1" s="1210"/>
      <c r="DXK1" s="1210"/>
      <c r="DXL1" s="1210"/>
      <c r="DXM1" s="1210"/>
      <c r="DXN1" s="1210"/>
      <c r="DXO1" s="1210"/>
      <c r="DXP1" s="1210"/>
      <c r="DXQ1" s="1210"/>
      <c r="DXR1" s="1210"/>
      <c r="DXS1" s="1210"/>
      <c r="DXT1" s="1210"/>
      <c r="DXU1" s="1210"/>
      <c r="DXV1" s="1210"/>
      <c r="DXW1" s="1210"/>
      <c r="DXX1" s="1210"/>
      <c r="DXY1" s="1210"/>
      <c r="DXZ1" s="1210"/>
      <c r="DYA1" s="1210"/>
      <c r="DYB1" s="1210"/>
      <c r="DYC1" s="1210"/>
      <c r="DYD1" s="1210"/>
      <c r="DYE1" s="1210"/>
      <c r="DYF1" s="1210"/>
      <c r="DYG1" s="1210"/>
      <c r="DYH1" s="1210"/>
      <c r="DYI1" s="1210"/>
      <c r="DYJ1" s="1210"/>
      <c r="DYK1" s="1210"/>
      <c r="DYL1" s="1210"/>
      <c r="DYM1" s="1210"/>
      <c r="DYN1" s="1210"/>
      <c r="DYO1" s="1210"/>
      <c r="DYP1" s="1210"/>
      <c r="DYQ1" s="1210"/>
      <c r="DYR1" s="1210"/>
      <c r="DYS1" s="1210"/>
      <c r="DYT1" s="1210"/>
      <c r="DYU1" s="1210"/>
      <c r="DYV1" s="1210"/>
      <c r="DYW1" s="1210"/>
      <c r="DYX1" s="1210"/>
      <c r="DYY1" s="1210"/>
      <c r="DYZ1" s="1210"/>
      <c r="DZA1" s="1210"/>
      <c r="DZB1" s="1210"/>
      <c r="DZC1" s="1210"/>
      <c r="DZD1" s="1210"/>
      <c r="DZE1" s="1210"/>
      <c r="DZF1" s="1210"/>
      <c r="DZG1" s="1210"/>
      <c r="DZH1" s="1210"/>
      <c r="DZI1" s="1210"/>
      <c r="DZJ1" s="1210"/>
      <c r="DZK1" s="1210"/>
      <c r="DZL1" s="1210"/>
      <c r="DZM1" s="1210"/>
      <c r="DZN1" s="1210"/>
      <c r="DZO1" s="1210"/>
      <c r="DZP1" s="1210"/>
      <c r="DZQ1" s="1210"/>
      <c r="DZR1" s="1210"/>
      <c r="DZS1" s="1210"/>
      <c r="DZT1" s="1210"/>
      <c r="DZU1" s="1210"/>
      <c r="DZV1" s="1210"/>
      <c r="DZW1" s="1210"/>
      <c r="DZX1" s="1210"/>
      <c r="DZY1" s="1210"/>
      <c r="DZZ1" s="1210"/>
      <c r="EAA1" s="1210"/>
      <c r="EAB1" s="1210"/>
      <c r="EAC1" s="1210"/>
      <c r="EAD1" s="1210"/>
      <c r="EAE1" s="1210"/>
      <c r="EAF1" s="1210"/>
      <c r="EAG1" s="1210"/>
      <c r="EAH1" s="1210"/>
      <c r="EAI1" s="1210"/>
      <c r="EAJ1" s="1210"/>
      <c r="EAK1" s="1210"/>
      <c r="EAL1" s="1210"/>
      <c r="EAM1" s="1210"/>
      <c r="EAN1" s="1210"/>
      <c r="EAO1" s="1210"/>
      <c r="EAP1" s="1210"/>
      <c r="EAQ1" s="1210"/>
      <c r="EAR1" s="1210"/>
      <c r="EAS1" s="1210"/>
      <c r="EAT1" s="1210"/>
      <c r="EAU1" s="1210"/>
      <c r="EAV1" s="1210"/>
      <c r="EAW1" s="1210"/>
      <c r="EAX1" s="1210"/>
      <c r="EAY1" s="1210"/>
      <c r="EAZ1" s="1210"/>
      <c r="EBA1" s="1210"/>
      <c r="EBB1" s="1210"/>
      <c r="EBC1" s="1210"/>
      <c r="EBD1" s="1210"/>
      <c r="EBE1" s="1210"/>
      <c r="EBF1" s="1210"/>
      <c r="EBG1" s="1210"/>
      <c r="EBH1" s="1210"/>
      <c r="EBI1" s="1210"/>
      <c r="EBJ1" s="1210"/>
      <c r="EBK1" s="1210"/>
      <c r="EBL1" s="1210"/>
      <c r="EBM1" s="1210"/>
      <c r="EBN1" s="1210"/>
      <c r="EBO1" s="1210"/>
      <c r="EBP1" s="1210"/>
      <c r="EBQ1" s="1210"/>
      <c r="EBR1" s="1210"/>
      <c r="EBS1" s="1210"/>
      <c r="EBT1" s="1210"/>
      <c r="EBU1" s="1210"/>
      <c r="EBV1" s="1210"/>
      <c r="EBW1" s="1210"/>
      <c r="EBX1" s="1210"/>
      <c r="EBY1" s="1210"/>
      <c r="EBZ1" s="1210"/>
      <c r="ECA1" s="1210"/>
      <c r="ECB1" s="1210"/>
      <c r="ECC1" s="1210"/>
      <c r="ECD1" s="1210"/>
      <c r="ECE1" s="1210"/>
      <c r="ECF1" s="1210"/>
      <c r="ECG1" s="1210"/>
      <c r="ECH1" s="1210"/>
      <c r="ECI1" s="1210"/>
      <c r="ECJ1" s="1210"/>
      <c r="ECK1" s="1210"/>
      <c r="ECL1" s="1210"/>
      <c r="ECM1" s="1210"/>
      <c r="ECN1" s="1210"/>
      <c r="ECO1" s="1210"/>
      <c r="ECP1" s="1210"/>
      <c r="ECQ1" s="1210"/>
      <c r="ECR1" s="1210"/>
      <c r="ECS1" s="1210"/>
      <c r="ECT1" s="1210"/>
      <c r="ECU1" s="1210"/>
      <c r="ECV1" s="1210"/>
      <c r="ECW1" s="1210"/>
      <c r="ECX1" s="1210"/>
      <c r="ECY1" s="1210"/>
      <c r="ECZ1" s="1210"/>
      <c r="EDA1" s="1210"/>
      <c r="EDB1" s="1210"/>
      <c r="EDC1" s="1210"/>
      <c r="EDD1" s="1210"/>
      <c r="EDE1" s="1210"/>
      <c r="EDF1" s="1210"/>
      <c r="EDG1" s="1210"/>
      <c r="EDH1" s="1210"/>
      <c r="EDI1" s="1210"/>
      <c r="EDJ1" s="1210"/>
      <c r="EDK1" s="1210"/>
      <c r="EDL1" s="1210"/>
      <c r="EDM1" s="1210"/>
      <c r="EDN1" s="1210"/>
      <c r="EDO1" s="1210"/>
      <c r="EDP1" s="1210"/>
      <c r="EDQ1" s="1210"/>
      <c r="EDR1" s="1210"/>
      <c r="EDS1" s="1210"/>
      <c r="EDT1" s="1210"/>
      <c r="EDU1" s="1210"/>
      <c r="EDV1" s="1210"/>
      <c r="EDW1" s="1210"/>
      <c r="EDX1" s="1210"/>
      <c r="EDY1" s="1210"/>
      <c r="EDZ1" s="1210"/>
      <c r="EEA1" s="1210"/>
      <c r="EEB1" s="1210"/>
      <c r="EEC1" s="1210"/>
      <c r="EED1" s="1210"/>
      <c r="EEE1" s="1210"/>
      <c r="EEF1" s="1210"/>
      <c r="EEG1" s="1210"/>
      <c r="EEH1" s="1210"/>
      <c r="EEI1" s="1210"/>
      <c r="EEJ1" s="1210"/>
      <c r="EEK1" s="1210"/>
      <c r="EEL1" s="1210"/>
      <c r="EEM1" s="1210"/>
      <c r="EEN1" s="1210"/>
      <c r="EEO1" s="1210"/>
      <c r="EEP1" s="1210"/>
      <c r="EEQ1" s="1210"/>
      <c r="EER1" s="1210"/>
      <c r="EES1" s="1210"/>
      <c r="EET1" s="1210"/>
      <c r="EEU1" s="1210"/>
      <c r="EEV1" s="1210"/>
      <c r="EEW1" s="1210"/>
      <c r="EEX1" s="1210"/>
      <c r="EEY1" s="1210"/>
      <c r="EEZ1" s="1210"/>
      <c r="EFA1" s="1210"/>
      <c r="EFB1" s="1210"/>
      <c r="EFC1" s="1210"/>
      <c r="EFD1" s="1210"/>
      <c r="EFE1" s="1210"/>
      <c r="EFF1" s="1210"/>
      <c r="EFG1" s="1210"/>
      <c r="EFH1" s="1210"/>
      <c r="EFI1" s="1210"/>
      <c r="EFJ1" s="1210"/>
      <c r="EFK1" s="1210"/>
      <c r="EFL1" s="1210"/>
      <c r="EFM1" s="1210"/>
      <c r="EFN1" s="1210"/>
      <c r="EFO1" s="1210"/>
      <c r="EFP1" s="1210"/>
      <c r="EFQ1" s="1210"/>
      <c r="EFR1" s="1210"/>
      <c r="EFS1" s="1210"/>
      <c r="EFT1" s="1210"/>
      <c r="EFU1" s="1210"/>
      <c r="EFV1" s="1210"/>
      <c r="EFW1" s="1210"/>
      <c r="EFX1" s="1210"/>
      <c r="EFY1" s="1210"/>
      <c r="EFZ1" s="1210"/>
      <c r="EGA1" s="1210"/>
      <c r="EGB1" s="1210"/>
      <c r="EGC1" s="1210"/>
      <c r="EGD1" s="1210"/>
      <c r="EGE1" s="1210"/>
      <c r="EGF1" s="1210"/>
      <c r="EGG1" s="1210"/>
      <c r="EGH1" s="1210"/>
      <c r="EGI1" s="1210"/>
      <c r="EGJ1" s="1210"/>
      <c r="EGK1" s="1210"/>
      <c r="EGL1" s="1210"/>
      <c r="EGM1" s="1210"/>
      <c r="EGN1" s="1210"/>
      <c r="EGO1" s="1210"/>
      <c r="EGP1" s="1210"/>
      <c r="EGQ1" s="1210"/>
      <c r="EGR1" s="1210"/>
      <c r="EGS1" s="1210"/>
      <c r="EGT1" s="1210"/>
      <c r="EGU1" s="1210"/>
      <c r="EGV1" s="1210"/>
      <c r="EGW1" s="1210"/>
      <c r="EGX1" s="1210"/>
      <c r="EGY1" s="1210"/>
      <c r="EGZ1" s="1210"/>
      <c r="EHA1" s="1210"/>
      <c r="EHB1" s="1210"/>
      <c r="EHC1" s="1210"/>
      <c r="EHD1" s="1210"/>
      <c r="EHE1" s="1210"/>
      <c r="EHF1" s="1210"/>
      <c r="EHG1" s="1210"/>
      <c r="EHH1" s="1210"/>
      <c r="EHI1" s="1210"/>
      <c r="EHJ1" s="1210"/>
      <c r="EHK1" s="1210"/>
      <c r="EHL1" s="1210"/>
      <c r="EHM1" s="1210"/>
      <c r="EHN1" s="1210"/>
      <c r="EHO1" s="1210"/>
      <c r="EHP1" s="1210"/>
      <c r="EHQ1" s="1210"/>
      <c r="EHR1" s="1210"/>
      <c r="EHS1" s="1210"/>
      <c r="EHT1" s="1210"/>
      <c r="EHU1" s="1210"/>
      <c r="EHV1" s="1210"/>
      <c r="EHW1" s="1210"/>
      <c r="EHX1" s="1210"/>
      <c r="EHY1" s="1210"/>
      <c r="EHZ1" s="1210"/>
      <c r="EIA1" s="1210"/>
      <c r="EIB1" s="1210"/>
      <c r="EIC1" s="1210"/>
      <c r="EID1" s="1210"/>
      <c r="EIE1" s="1210"/>
      <c r="EIF1" s="1210"/>
      <c r="EIG1" s="1210"/>
      <c r="EIH1" s="1210"/>
      <c r="EII1" s="1210"/>
      <c r="EIJ1" s="1210"/>
      <c r="EIK1" s="1210"/>
      <c r="EIL1" s="1210"/>
      <c r="EIM1" s="1210"/>
      <c r="EIN1" s="1210"/>
      <c r="EIO1" s="1210"/>
      <c r="EIP1" s="1210"/>
      <c r="EIQ1" s="1210"/>
      <c r="EIR1" s="1210"/>
      <c r="EIS1" s="1210"/>
      <c r="EIT1" s="1210"/>
      <c r="EIU1" s="1210"/>
      <c r="EIV1" s="1210"/>
      <c r="EIW1" s="1210"/>
      <c r="EIX1" s="1210"/>
      <c r="EIY1" s="1210"/>
      <c r="EIZ1" s="1210"/>
      <c r="EJA1" s="1210"/>
      <c r="EJB1" s="1210"/>
      <c r="EJC1" s="1210"/>
      <c r="EJD1" s="1210"/>
      <c r="EJE1" s="1210"/>
      <c r="EJF1" s="1210"/>
      <c r="EJG1" s="1210"/>
      <c r="EJH1" s="1210"/>
      <c r="EJI1" s="1210"/>
      <c r="EJJ1" s="1210"/>
      <c r="EJK1" s="1210"/>
      <c r="EJL1" s="1210"/>
      <c r="EJM1" s="1210"/>
      <c r="EJN1" s="1210"/>
      <c r="EJO1" s="1210"/>
      <c r="EJP1" s="1210"/>
      <c r="EJQ1" s="1210"/>
      <c r="EJR1" s="1210"/>
      <c r="EJS1" s="1210"/>
      <c r="EJT1" s="1210"/>
      <c r="EJU1" s="1210"/>
      <c r="EJV1" s="1210"/>
      <c r="EJW1" s="1210"/>
      <c r="EJX1" s="1210"/>
      <c r="EJY1" s="1210"/>
      <c r="EJZ1" s="1210"/>
      <c r="EKA1" s="1210"/>
      <c r="EKB1" s="1210"/>
      <c r="EKC1" s="1210"/>
      <c r="EKD1" s="1210"/>
      <c r="EKE1" s="1210"/>
      <c r="EKF1" s="1210"/>
      <c r="EKG1" s="1210"/>
      <c r="EKH1" s="1210"/>
      <c r="EKI1" s="1210"/>
      <c r="EKJ1" s="1210"/>
      <c r="EKK1" s="1210"/>
      <c r="EKL1" s="1210"/>
      <c r="EKM1" s="1210"/>
      <c r="EKN1" s="1210"/>
      <c r="EKO1" s="1210"/>
      <c r="EKP1" s="1210"/>
      <c r="EKQ1" s="1210"/>
      <c r="EKR1" s="1210"/>
      <c r="EKS1" s="1210"/>
      <c r="EKT1" s="1210"/>
      <c r="EKU1" s="1210"/>
      <c r="EKV1" s="1210"/>
      <c r="EKW1" s="1210"/>
      <c r="EKX1" s="1210"/>
      <c r="EKY1" s="1210"/>
      <c r="EKZ1" s="1210"/>
      <c r="ELA1" s="1210"/>
      <c r="ELB1" s="1210"/>
      <c r="ELC1" s="1210"/>
      <c r="ELD1" s="1210"/>
      <c r="ELE1" s="1210"/>
      <c r="ELF1" s="1210"/>
      <c r="ELG1" s="1210"/>
      <c r="ELH1" s="1210"/>
      <c r="ELI1" s="1210"/>
      <c r="ELJ1" s="1210"/>
      <c r="ELK1" s="1210"/>
      <c r="ELL1" s="1210"/>
      <c r="ELM1" s="1210"/>
      <c r="ELN1" s="1210"/>
      <c r="ELO1" s="1210"/>
      <c r="ELP1" s="1210"/>
      <c r="ELQ1" s="1210"/>
      <c r="ELR1" s="1210"/>
      <c r="ELS1" s="1210"/>
      <c r="ELT1" s="1210"/>
      <c r="ELU1" s="1210"/>
      <c r="ELV1" s="1210"/>
      <c r="ELW1" s="1210"/>
      <c r="ELX1" s="1210"/>
      <c r="ELY1" s="1210"/>
      <c r="ELZ1" s="1210"/>
      <c r="EMA1" s="1210"/>
      <c r="EMB1" s="1210"/>
      <c r="EMC1" s="1210"/>
      <c r="EMD1" s="1210"/>
      <c r="EME1" s="1210"/>
      <c r="EMF1" s="1210"/>
      <c r="EMG1" s="1210"/>
      <c r="EMH1" s="1210"/>
      <c r="EMI1" s="1210"/>
      <c r="EMJ1" s="1210"/>
      <c r="EMK1" s="1210"/>
      <c r="EML1" s="1210"/>
      <c r="EMM1" s="1210"/>
      <c r="EMN1" s="1210"/>
      <c r="EMO1" s="1210"/>
      <c r="EMP1" s="1210"/>
      <c r="EMQ1" s="1210"/>
      <c r="EMR1" s="1210"/>
      <c r="EMS1" s="1210"/>
      <c r="EMT1" s="1210"/>
      <c r="EMU1" s="1210"/>
      <c r="EMV1" s="1210"/>
      <c r="EMW1" s="1210"/>
      <c r="EMX1" s="1210"/>
      <c r="EMY1" s="1210"/>
      <c r="EMZ1" s="1210"/>
      <c r="ENA1" s="1210"/>
      <c r="ENB1" s="1210"/>
      <c r="ENC1" s="1210"/>
      <c r="END1" s="1210"/>
      <c r="ENE1" s="1210"/>
      <c r="ENF1" s="1210"/>
      <c r="ENG1" s="1210"/>
      <c r="ENH1" s="1210"/>
      <c r="ENI1" s="1210"/>
      <c r="ENJ1" s="1210"/>
      <c r="ENK1" s="1210"/>
      <c r="ENL1" s="1210"/>
      <c r="ENM1" s="1210"/>
      <c r="ENN1" s="1210"/>
      <c r="ENO1" s="1210"/>
      <c r="ENP1" s="1210"/>
      <c r="ENQ1" s="1210"/>
      <c r="ENR1" s="1210"/>
      <c r="ENS1" s="1210"/>
      <c r="ENT1" s="1210"/>
      <c r="ENU1" s="1210"/>
      <c r="ENV1" s="1210"/>
      <c r="ENW1" s="1210"/>
      <c r="ENX1" s="1210"/>
      <c r="ENY1" s="1210"/>
      <c r="ENZ1" s="1210"/>
      <c r="EOA1" s="1210"/>
      <c r="EOB1" s="1210"/>
      <c r="EOC1" s="1210"/>
      <c r="EOD1" s="1210"/>
      <c r="EOE1" s="1210"/>
      <c r="EOF1" s="1210"/>
      <c r="EOG1" s="1210"/>
      <c r="EOH1" s="1210"/>
      <c r="EOI1" s="1210"/>
      <c r="EOJ1" s="1210"/>
      <c r="EOK1" s="1210"/>
      <c r="EOL1" s="1210"/>
      <c r="EOM1" s="1210"/>
      <c r="EON1" s="1210"/>
      <c r="EOO1" s="1210"/>
      <c r="EOP1" s="1210"/>
      <c r="EOQ1" s="1210"/>
      <c r="EOR1" s="1210"/>
      <c r="EOS1" s="1210"/>
      <c r="EOT1" s="1210"/>
      <c r="EOU1" s="1210"/>
      <c r="EOV1" s="1210"/>
      <c r="EOW1" s="1210"/>
      <c r="EOX1" s="1210"/>
      <c r="EOY1" s="1210"/>
      <c r="EOZ1" s="1210"/>
      <c r="EPA1" s="1210"/>
      <c r="EPB1" s="1210"/>
      <c r="EPC1" s="1210"/>
      <c r="EPD1" s="1210"/>
      <c r="EPE1" s="1210"/>
      <c r="EPF1" s="1210"/>
      <c r="EPG1" s="1210"/>
      <c r="EPH1" s="1210"/>
      <c r="EPI1" s="1210"/>
      <c r="EPJ1" s="1210"/>
      <c r="EPK1" s="1210"/>
      <c r="EPL1" s="1210"/>
      <c r="EPM1" s="1210"/>
      <c r="EPN1" s="1210"/>
      <c r="EPO1" s="1210"/>
      <c r="EPP1" s="1210"/>
      <c r="EPQ1" s="1210"/>
      <c r="EPR1" s="1210"/>
      <c r="EPS1" s="1210"/>
      <c r="EPT1" s="1210"/>
      <c r="EPU1" s="1210"/>
      <c r="EPV1" s="1210"/>
      <c r="EPW1" s="1210"/>
      <c r="EPX1" s="1210"/>
      <c r="EPY1" s="1210"/>
      <c r="EPZ1" s="1210"/>
      <c r="EQA1" s="1210"/>
      <c r="EQB1" s="1210"/>
      <c r="EQC1" s="1210"/>
      <c r="EQD1" s="1210"/>
      <c r="EQE1" s="1210"/>
      <c r="EQF1" s="1210"/>
      <c r="EQG1" s="1210"/>
      <c r="EQH1" s="1210"/>
      <c r="EQI1" s="1210"/>
      <c r="EQJ1" s="1210"/>
      <c r="EQK1" s="1210"/>
      <c r="EQL1" s="1210"/>
      <c r="EQM1" s="1210"/>
      <c r="EQN1" s="1210"/>
      <c r="EQO1" s="1210"/>
      <c r="EQP1" s="1210"/>
      <c r="EQQ1" s="1210"/>
      <c r="EQR1" s="1210"/>
      <c r="EQS1" s="1210"/>
      <c r="EQT1" s="1210"/>
      <c r="EQU1" s="1210"/>
      <c r="EQV1" s="1210"/>
      <c r="EQW1" s="1210"/>
      <c r="EQX1" s="1210"/>
      <c r="EQY1" s="1210"/>
      <c r="EQZ1" s="1210"/>
      <c r="ERA1" s="1210"/>
      <c r="ERB1" s="1210"/>
      <c r="ERC1" s="1210"/>
      <c r="ERD1" s="1210"/>
      <c r="ERE1" s="1210"/>
      <c r="ERF1" s="1210"/>
      <c r="ERG1" s="1210"/>
      <c r="ERH1" s="1210"/>
      <c r="ERI1" s="1210"/>
      <c r="ERJ1" s="1210"/>
      <c r="ERK1" s="1210"/>
      <c r="ERL1" s="1210"/>
      <c r="ERM1" s="1210"/>
      <c r="ERN1" s="1210"/>
      <c r="ERO1" s="1210"/>
      <c r="ERP1" s="1210"/>
      <c r="ERQ1" s="1210"/>
      <c r="ERR1" s="1210"/>
      <c r="ERS1" s="1210"/>
      <c r="ERT1" s="1210"/>
      <c r="ERU1" s="1210"/>
      <c r="ERV1" s="1210"/>
      <c r="ERW1" s="1210"/>
      <c r="ERX1" s="1210"/>
      <c r="ERY1" s="1210"/>
      <c r="ERZ1" s="1210"/>
      <c r="ESA1" s="1210"/>
      <c r="ESB1" s="1210"/>
      <c r="ESC1" s="1210"/>
      <c r="ESD1" s="1210"/>
      <c r="ESE1" s="1210"/>
      <c r="ESF1" s="1210"/>
      <c r="ESG1" s="1210"/>
      <c r="ESH1" s="1210"/>
      <c r="ESI1" s="1210"/>
      <c r="ESJ1" s="1210"/>
      <c r="ESK1" s="1210"/>
      <c r="ESL1" s="1210"/>
      <c r="ESM1" s="1210"/>
      <c r="ESN1" s="1210"/>
      <c r="ESO1" s="1210"/>
      <c r="ESP1" s="1210"/>
      <c r="ESQ1" s="1210"/>
      <c r="ESR1" s="1210"/>
      <c r="ESS1" s="1210"/>
      <c r="EST1" s="1210"/>
      <c r="ESU1" s="1210"/>
      <c r="ESV1" s="1210"/>
      <c r="ESW1" s="1210"/>
      <c r="ESX1" s="1210"/>
      <c r="ESY1" s="1210"/>
      <c r="ESZ1" s="1210"/>
      <c r="ETA1" s="1210"/>
      <c r="ETB1" s="1210"/>
      <c r="ETC1" s="1210"/>
      <c r="ETD1" s="1210"/>
      <c r="ETE1" s="1210"/>
      <c r="ETF1" s="1210"/>
      <c r="ETG1" s="1210"/>
      <c r="ETH1" s="1210"/>
      <c r="ETI1" s="1210"/>
      <c r="ETJ1" s="1210"/>
      <c r="ETK1" s="1210"/>
      <c r="ETL1" s="1210"/>
      <c r="ETM1" s="1210"/>
      <c r="ETN1" s="1210"/>
      <c r="ETO1" s="1210"/>
      <c r="ETP1" s="1210"/>
      <c r="ETQ1" s="1210"/>
      <c r="ETR1" s="1210"/>
      <c r="ETS1" s="1210"/>
      <c r="ETT1" s="1210"/>
      <c r="ETU1" s="1210"/>
      <c r="ETV1" s="1210"/>
      <c r="ETW1" s="1210"/>
      <c r="ETX1" s="1210"/>
      <c r="ETY1" s="1210"/>
      <c r="ETZ1" s="1210"/>
      <c r="EUA1" s="1210"/>
      <c r="EUB1" s="1210"/>
      <c r="EUC1" s="1210"/>
      <c r="EUD1" s="1210"/>
      <c r="EUE1" s="1210"/>
      <c r="EUF1" s="1210"/>
      <c r="EUG1" s="1210"/>
      <c r="EUH1" s="1210"/>
      <c r="EUI1" s="1210"/>
      <c r="EUJ1" s="1210"/>
      <c r="EUK1" s="1210"/>
      <c r="EUL1" s="1210"/>
      <c r="EUM1" s="1210"/>
      <c r="EUN1" s="1210"/>
      <c r="EUO1" s="1210"/>
      <c r="EUP1" s="1210"/>
      <c r="EUQ1" s="1210"/>
      <c r="EUR1" s="1210"/>
      <c r="EUS1" s="1210"/>
      <c r="EUT1" s="1210"/>
      <c r="EUU1" s="1210"/>
      <c r="EUV1" s="1210"/>
      <c r="EUW1" s="1210"/>
      <c r="EUX1" s="1210"/>
      <c r="EUY1" s="1210"/>
      <c r="EUZ1" s="1210"/>
      <c r="EVA1" s="1210"/>
      <c r="EVB1" s="1210"/>
      <c r="EVC1" s="1210"/>
      <c r="EVD1" s="1210"/>
      <c r="EVE1" s="1210"/>
      <c r="EVF1" s="1210"/>
      <c r="EVG1" s="1210"/>
      <c r="EVH1" s="1210"/>
      <c r="EVI1" s="1210"/>
      <c r="EVJ1" s="1210"/>
      <c r="EVK1" s="1210"/>
      <c r="EVL1" s="1210"/>
      <c r="EVM1" s="1210"/>
      <c r="EVN1" s="1210"/>
      <c r="EVO1" s="1210"/>
      <c r="EVP1" s="1210"/>
      <c r="EVQ1" s="1210"/>
      <c r="EVR1" s="1210"/>
      <c r="EVS1" s="1210"/>
      <c r="EVT1" s="1210"/>
      <c r="EVU1" s="1210"/>
      <c r="EVV1" s="1210"/>
      <c r="EVW1" s="1210"/>
      <c r="EVX1" s="1210"/>
      <c r="EVY1" s="1210"/>
      <c r="EVZ1" s="1210"/>
      <c r="EWA1" s="1210"/>
      <c r="EWB1" s="1210"/>
      <c r="EWC1" s="1210"/>
      <c r="EWD1" s="1210"/>
      <c r="EWE1" s="1210"/>
      <c r="EWF1" s="1210"/>
      <c r="EWG1" s="1210"/>
      <c r="EWH1" s="1210"/>
      <c r="EWI1" s="1210"/>
      <c r="EWJ1" s="1210"/>
      <c r="EWK1" s="1210"/>
      <c r="EWL1" s="1210"/>
      <c r="EWM1" s="1210"/>
      <c r="EWN1" s="1210"/>
      <c r="EWO1" s="1210"/>
      <c r="EWP1" s="1210"/>
      <c r="EWQ1" s="1210"/>
      <c r="EWR1" s="1210"/>
      <c r="EWS1" s="1210"/>
      <c r="EWT1" s="1210"/>
      <c r="EWU1" s="1210"/>
      <c r="EWV1" s="1210"/>
      <c r="EWW1" s="1210"/>
      <c r="EWX1" s="1210"/>
      <c r="EWY1" s="1210"/>
      <c r="EWZ1" s="1210"/>
      <c r="EXA1" s="1210"/>
      <c r="EXB1" s="1210"/>
      <c r="EXC1" s="1210"/>
      <c r="EXD1" s="1210"/>
      <c r="EXE1" s="1210"/>
      <c r="EXF1" s="1210"/>
      <c r="EXG1" s="1210"/>
      <c r="EXH1" s="1210"/>
      <c r="EXI1" s="1210"/>
      <c r="EXJ1" s="1210"/>
      <c r="EXK1" s="1210"/>
      <c r="EXL1" s="1210"/>
      <c r="EXM1" s="1210"/>
      <c r="EXN1" s="1210"/>
      <c r="EXO1" s="1210"/>
      <c r="EXP1" s="1210"/>
      <c r="EXQ1" s="1210"/>
      <c r="EXR1" s="1210"/>
      <c r="EXS1" s="1210"/>
      <c r="EXT1" s="1210"/>
      <c r="EXU1" s="1210"/>
      <c r="EXV1" s="1210"/>
      <c r="EXW1" s="1210"/>
      <c r="EXX1" s="1210"/>
      <c r="EXY1" s="1210"/>
      <c r="EXZ1" s="1210"/>
      <c r="EYA1" s="1210"/>
      <c r="EYB1" s="1210"/>
      <c r="EYC1" s="1210"/>
      <c r="EYD1" s="1210"/>
      <c r="EYE1" s="1210"/>
      <c r="EYF1" s="1210"/>
      <c r="EYG1" s="1210"/>
      <c r="EYH1" s="1210"/>
      <c r="EYI1" s="1210"/>
      <c r="EYJ1" s="1210"/>
      <c r="EYK1" s="1210"/>
      <c r="EYL1" s="1210"/>
      <c r="EYM1" s="1210"/>
      <c r="EYN1" s="1210"/>
      <c r="EYO1" s="1210"/>
      <c r="EYP1" s="1210"/>
      <c r="EYQ1" s="1210"/>
      <c r="EYR1" s="1210"/>
      <c r="EYS1" s="1210"/>
      <c r="EYT1" s="1210"/>
      <c r="EYU1" s="1210"/>
      <c r="EYV1" s="1210"/>
      <c r="EYW1" s="1210"/>
      <c r="EYX1" s="1210"/>
      <c r="EYY1" s="1210"/>
      <c r="EYZ1" s="1210"/>
      <c r="EZA1" s="1210"/>
      <c r="EZB1" s="1210"/>
      <c r="EZC1" s="1210"/>
      <c r="EZD1" s="1210"/>
      <c r="EZE1" s="1210"/>
      <c r="EZF1" s="1210"/>
      <c r="EZG1" s="1210"/>
      <c r="EZH1" s="1210"/>
      <c r="EZI1" s="1210"/>
      <c r="EZJ1" s="1210"/>
      <c r="EZK1" s="1210"/>
      <c r="EZL1" s="1210"/>
      <c r="EZM1" s="1210"/>
      <c r="EZN1" s="1210"/>
      <c r="EZO1" s="1210"/>
      <c r="EZP1" s="1210"/>
      <c r="EZQ1" s="1210"/>
      <c r="EZR1" s="1210"/>
      <c r="EZS1" s="1210"/>
      <c r="EZT1" s="1210"/>
      <c r="EZU1" s="1210"/>
      <c r="EZV1" s="1210"/>
      <c r="EZW1" s="1210"/>
      <c r="EZX1" s="1210"/>
      <c r="EZY1" s="1210"/>
      <c r="EZZ1" s="1210"/>
      <c r="FAA1" s="1210"/>
      <c r="FAB1" s="1210"/>
      <c r="FAC1" s="1210"/>
      <c r="FAD1" s="1210"/>
      <c r="FAE1" s="1210"/>
      <c r="FAF1" s="1210"/>
      <c r="FAG1" s="1210"/>
      <c r="FAH1" s="1210"/>
      <c r="FAI1" s="1210"/>
      <c r="FAJ1" s="1210"/>
      <c r="FAK1" s="1210"/>
      <c r="FAL1" s="1210"/>
      <c r="FAM1" s="1210"/>
      <c r="FAN1" s="1210"/>
      <c r="FAO1" s="1210"/>
      <c r="FAP1" s="1210"/>
      <c r="FAQ1" s="1210"/>
      <c r="FAR1" s="1210"/>
      <c r="FAS1" s="1210"/>
      <c r="FAT1" s="1210"/>
      <c r="FAU1" s="1210"/>
      <c r="FAV1" s="1210"/>
      <c r="FAW1" s="1210"/>
      <c r="FAX1" s="1210"/>
      <c r="FAY1" s="1210"/>
      <c r="FAZ1" s="1210"/>
      <c r="FBA1" s="1210"/>
      <c r="FBB1" s="1210"/>
      <c r="FBC1" s="1210"/>
      <c r="FBD1" s="1210"/>
      <c r="FBE1" s="1210"/>
      <c r="FBF1" s="1210"/>
      <c r="FBG1" s="1210"/>
      <c r="FBH1" s="1210"/>
      <c r="FBI1" s="1210"/>
      <c r="FBJ1" s="1210"/>
      <c r="FBK1" s="1210"/>
      <c r="FBL1" s="1210"/>
      <c r="FBM1" s="1210"/>
      <c r="FBN1" s="1210"/>
      <c r="FBO1" s="1210"/>
      <c r="FBP1" s="1210"/>
      <c r="FBQ1" s="1210"/>
      <c r="FBR1" s="1210"/>
      <c r="FBS1" s="1210"/>
      <c r="FBT1" s="1210"/>
      <c r="FBU1" s="1210"/>
      <c r="FBV1" s="1210"/>
      <c r="FBW1" s="1210"/>
      <c r="FBX1" s="1210"/>
      <c r="FBY1" s="1210"/>
      <c r="FBZ1" s="1210"/>
      <c r="FCA1" s="1210"/>
      <c r="FCB1" s="1210"/>
      <c r="FCC1" s="1210"/>
      <c r="FCD1" s="1210"/>
      <c r="FCE1" s="1210"/>
      <c r="FCF1" s="1210"/>
      <c r="FCG1" s="1210"/>
      <c r="FCH1" s="1210"/>
      <c r="FCI1" s="1210"/>
      <c r="FCJ1" s="1210"/>
      <c r="FCK1" s="1210"/>
      <c r="FCL1" s="1210"/>
      <c r="FCM1" s="1210"/>
      <c r="FCN1" s="1210"/>
      <c r="FCO1" s="1210"/>
      <c r="FCP1" s="1210"/>
      <c r="FCQ1" s="1210"/>
      <c r="FCR1" s="1210"/>
      <c r="FCS1" s="1210"/>
      <c r="FCT1" s="1210"/>
      <c r="FCU1" s="1210"/>
      <c r="FCV1" s="1210"/>
      <c r="FCW1" s="1210"/>
      <c r="FCX1" s="1210"/>
      <c r="FCY1" s="1210"/>
      <c r="FCZ1" s="1210"/>
      <c r="FDA1" s="1210"/>
      <c r="FDB1" s="1210"/>
      <c r="FDC1" s="1210"/>
      <c r="FDD1" s="1210"/>
      <c r="FDE1" s="1210"/>
      <c r="FDF1" s="1210"/>
      <c r="FDG1" s="1210"/>
      <c r="FDH1" s="1210"/>
      <c r="FDI1" s="1210"/>
      <c r="FDJ1" s="1210"/>
      <c r="FDK1" s="1210"/>
      <c r="FDL1" s="1210"/>
      <c r="FDM1" s="1210"/>
      <c r="FDN1" s="1210"/>
      <c r="FDO1" s="1210"/>
      <c r="FDP1" s="1210"/>
      <c r="FDQ1" s="1210"/>
      <c r="FDR1" s="1210"/>
      <c r="FDS1" s="1210"/>
      <c r="FDT1" s="1210"/>
      <c r="FDU1" s="1210"/>
      <c r="FDV1" s="1210"/>
      <c r="FDW1" s="1210"/>
      <c r="FDX1" s="1210"/>
      <c r="FDY1" s="1210"/>
      <c r="FDZ1" s="1210"/>
      <c r="FEA1" s="1210"/>
      <c r="FEB1" s="1210"/>
      <c r="FEC1" s="1210"/>
      <c r="FED1" s="1210"/>
      <c r="FEE1" s="1210"/>
      <c r="FEF1" s="1210"/>
      <c r="FEG1" s="1210"/>
      <c r="FEH1" s="1210"/>
      <c r="FEI1" s="1210"/>
      <c r="FEJ1" s="1210"/>
      <c r="FEK1" s="1210"/>
      <c r="FEL1" s="1210"/>
      <c r="FEM1" s="1210"/>
      <c r="FEN1" s="1210"/>
      <c r="FEO1" s="1210"/>
      <c r="FEP1" s="1210"/>
      <c r="FEQ1" s="1210"/>
      <c r="FER1" s="1210"/>
      <c r="FES1" s="1210"/>
      <c r="FET1" s="1210"/>
      <c r="FEU1" s="1210"/>
      <c r="FEV1" s="1210"/>
      <c r="FEW1" s="1210"/>
      <c r="FEX1" s="1210"/>
      <c r="FEY1" s="1210"/>
      <c r="FEZ1" s="1210"/>
      <c r="FFA1" s="1210"/>
      <c r="FFB1" s="1210"/>
      <c r="FFC1" s="1210"/>
      <c r="FFD1" s="1210"/>
      <c r="FFE1" s="1210"/>
      <c r="FFF1" s="1210"/>
      <c r="FFG1" s="1210"/>
      <c r="FFH1" s="1210"/>
      <c r="FFI1" s="1210"/>
      <c r="FFJ1" s="1210"/>
      <c r="FFK1" s="1210"/>
      <c r="FFL1" s="1210"/>
      <c r="FFM1" s="1210"/>
      <c r="FFN1" s="1210"/>
      <c r="FFO1" s="1210"/>
      <c r="FFP1" s="1210"/>
      <c r="FFQ1" s="1210"/>
      <c r="FFR1" s="1210"/>
      <c r="FFS1" s="1210"/>
      <c r="FFT1" s="1210"/>
      <c r="FFU1" s="1210"/>
      <c r="FFV1" s="1210"/>
      <c r="FFW1" s="1210"/>
      <c r="FFX1" s="1210"/>
      <c r="FFY1" s="1210"/>
      <c r="FFZ1" s="1210"/>
      <c r="FGA1" s="1210"/>
      <c r="FGB1" s="1210"/>
      <c r="FGC1" s="1210"/>
      <c r="FGD1" s="1210"/>
      <c r="FGE1" s="1210"/>
      <c r="FGF1" s="1210"/>
      <c r="FGG1" s="1210"/>
      <c r="FGH1" s="1210"/>
      <c r="FGI1" s="1210"/>
      <c r="FGJ1" s="1210"/>
      <c r="FGK1" s="1210"/>
      <c r="FGL1" s="1210"/>
      <c r="FGM1" s="1210"/>
      <c r="FGN1" s="1210"/>
      <c r="FGO1" s="1210"/>
      <c r="FGP1" s="1210"/>
      <c r="FGQ1" s="1210"/>
      <c r="FGR1" s="1210"/>
      <c r="FGS1" s="1210"/>
      <c r="FGT1" s="1210"/>
      <c r="FGU1" s="1210"/>
      <c r="FGV1" s="1210"/>
      <c r="FGW1" s="1210"/>
      <c r="FGX1" s="1210"/>
      <c r="FGY1" s="1210"/>
      <c r="FGZ1" s="1210"/>
      <c r="FHA1" s="1210"/>
      <c r="FHB1" s="1210"/>
      <c r="FHC1" s="1210"/>
      <c r="FHD1" s="1210"/>
      <c r="FHE1" s="1210"/>
      <c r="FHF1" s="1210"/>
      <c r="FHG1" s="1210"/>
      <c r="FHH1" s="1210"/>
      <c r="FHI1" s="1210"/>
      <c r="FHJ1" s="1210"/>
      <c r="FHK1" s="1210"/>
      <c r="FHL1" s="1210"/>
      <c r="FHM1" s="1210"/>
      <c r="FHN1" s="1210"/>
      <c r="FHO1" s="1210"/>
      <c r="FHP1" s="1210"/>
      <c r="FHQ1" s="1210"/>
      <c r="FHR1" s="1210"/>
      <c r="FHS1" s="1210"/>
      <c r="FHT1" s="1210"/>
      <c r="FHU1" s="1210"/>
      <c r="FHV1" s="1210"/>
      <c r="FHW1" s="1210"/>
      <c r="FHX1" s="1210"/>
      <c r="FHY1" s="1210"/>
      <c r="FHZ1" s="1210"/>
      <c r="FIA1" s="1210"/>
      <c r="FIB1" s="1210"/>
      <c r="FIC1" s="1210"/>
      <c r="FID1" s="1210"/>
      <c r="FIE1" s="1210"/>
      <c r="FIF1" s="1210"/>
      <c r="FIG1" s="1210"/>
      <c r="FIH1" s="1210"/>
      <c r="FII1" s="1210"/>
      <c r="FIJ1" s="1210"/>
      <c r="FIK1" s="1210"/>
      <c r="FIL1" s="1210"/>
      <c r="FIM1" s="1210"/>
      <c r="FIN1" s="1210"/>
      <c r="FIO1" s="1210"/>
      <c r="FIP1" s="1210"/>
      <c r="FIQ1" s="1210"/>
      <c r="FIR1" s="1210"/>
      <c r="FIS1" s="1210"/>
      <c r="FIT1" s="1210"/>
      <c r="FIU1" s="1210"/>
      <c r="FIV1" s="1210"/>
      <c r="FIW1" s="1210"/>
      <c r="FIX1" s="1210"/>
      <c r="FIY1" s="1210"/>
      <c r="FIZ1" s="1210"/>
      <c r="FJA1" s="1210"/>
      <c r="FJB1" s="1210"/>
      <c r="FJC1" s="1210"/>
      <c r="FJD1" s="1210"/>
      <c r="FJE1" s="1210"/>
      <c r="FJF1" s="1210"/>
      <c r="FJG1" s="1210"/>
      <c r="FJH1" s="1210"/>
      <c r="FJI1" s="1210"/>
      <c r="FJJ1" s="1210"/>
      <c r="FJK1" s="1210"/>
      <c r="FJL1" s="1210"/>
      <c r="FJM1" s="1210"/>
      <c r="FJN1" s="1210"/>
      <c r="FJO1" s="1210"/>
      <c r="FJP1" s="1210"/>
      <c r="FJQ1" s="1210"/>
      <c r="FJR1" s="1210"/>
      <c r="FJS1" s="1210"/>
      <c r="FJT1" s="1210"/>
      <c r="FJU1" s="1210"/>
      <c r="FJV1" s="1210"/>
      <c r="FJW1" s="1210"/>
      <c r="FJX1" s="1210"/>
      <c r="FJY1" s="1210"/>
      <c r="FJZ1" s="1210"/>
      <c r="FKA1" s="1210"/>
      <c r="FKB1" s="1210"/>
      <c r="FKC1" s="1210"/>
      <c r="FKD1" s="1210"/>
      <c r="FKE1" s="1210"/>
      <c r="FKF1" s="1210"/>
      <c r="FKG1" s="1210"/>
      <c r="FKH1" s="1210"/>
      <c r="FKI1" s="1210"/>
      <c r="FKJ1" s="1210"/>
      <c r="FKK1" s="1210"/>
      <c r="FKL1" s="1210"/>
      <c r="FKM1" s="1210"/>
      <c r="FKN1" s="1210"/>
      <c r="FKO1" s="1210"/>
      <c r="FKP1" s="1210"/>
      <c r="FKQ1" s="1210"/>
      <c r="FKR1" s="1210"/>
      <c r="FKS1" s="1210"/>
      <c r="FKT1" s="1210"/>
      <c r="FKU1" s="1210"/>
      <c r="FKV1" s="1210"/>
      <c r="FKW1" s="1210"/>
      <c r="FKX1" s="1210"/>
      <c r="FKY1" s="1210"/>
      <c r="FKZ1" s="1210"/>
      <c r="FLA1" s="1210"/>
      <c r="FLB1" s="1210"/>
      <c r="FLC1" s="1210"/>
      <c r="FLD1" s="1210"/>
      <c r="FLE1" s="1210"/>
      <c r="FLF1" s="1210"/>
      <c r="FLG1" s="1210"/>
      <c r="FLH1" s="1210"/>
      <c r="FLI1" s="1210"/>
      <c r="FLJ1" s="1210"/>
      <c r="FLK1" s="1210"/>
      <c r="FLL1" s="1210"/>
      <c r="FLM1" s="1210"/>
      <c r="FLN1" s="1210"/>
      <c r="FLO1" s="1210"/>
      <c r="FLP1" s="1210"/>
      <c r="FLQ1" s="1210"/>
      <c r="FLR1" s="1210"/>
      <c r="FLS1" s="1210"/>
      <c r="FLT1" s="1210"/>
      <c r="FLU1" s="1210"/>
      <c r="FLV1" s="1210"/>
      <c r="FLW1" s="1210"/>
      <c r="FLX1" s="1210"/>
      <c r="FLY1" s="1210"/>
      <c r="FLZ1" s="1210"/>
      <c r="FMA1" s="1210"/>
      <c r="FMB1" s="1210"/>
      <c r="FMC1" s="1210"/>
      <c r="FMD1" s="1210"/>
      <c r="FME1" s="1210"/>
      <c r="FMF1" s="1210"/>
      <c r="FMG1" s="1210"/>
      <c r="FMH1" s="1210"/>
      <c r="FMI1" s="1210"/>
      <c r="FMJ1" s="1210"/>
      <c r="FMK1" s="1210"/>
      <c r="FML1" s="1210"/>
      <c r="FMM1" s="1210"/>
      <c r="FMN1" s="1210"/>
      <c r="FMO1" s="1210"/>
      <c r="FMP1" s="1210"/>
      <c r="FMQ1" s="1210"/>
      <c r="FMR1" s="1210"/>
      <c r="FMS1" s="1210"/>
      <c r="FMT1" s="1210"/>
      <c r="FMU1" s="1210"/>
      <c r="FMV1" s="1210"/>
      <c r="FMW1" s="1210"/>
      <c r="FMX1" s="1210"/>
      <c r="FMY1" s="1210"/>
      <c r="FMZ1" s="1210"/>
      <c r="FNA1" s="1210"/>
      <c r="FNB1" s="1210"/>
      <c r="FNC1" s="1210"/>
      <c r="FND1" s="1210"/>
      <c r="FNE1" s="1210"/>
      <c r="FNF1" s="1210"/>
      <c r="FNG1" s="1210"/>
      <c r="FNH1" s="1210"/>
      <c r="FNI1" s="1210"/>
      <c r="FNJ1" s="1210"/>
      <c r="FNK1" s="1210"/>
      <c r="FNL1" s="1210"/>
      <c r="FNM1" s="1210"/>
      <c r="FNN1" s="1210"/>
      <c r="FNO1" s="1210"/>
      <c r="FNP1" s="1210"/>
      <c r="FNQ1" s="1210"/>
      <c r="FNR1" s="1210"/>
      <c r="FNS1" s="1210"/>
      <c r="FNT1" s="1210"/>
      <c r="FNU1" s="1210"/>
      <c r="FNV1" s="1210"/>
      <c r="FNW1" s="1210"/>
      <c r="FNX1" s="1210"/>
      <c r="FNY1" s="1210"/>
      <c r="FNZ1" s="1210"/>
      <c r="FOA1" s="1210"/>
      <c r="FOB1" s="1210"/>
      <c r="FOC1" s="1210"/>
      <c r="FOD1" s="1210"/>
      <c r="FOE1" s="1210"/>
      <c r="FOF1" s="1210"/>
      <c r="FOG1" s="1210"/>
      <c r="FOH1" s="1210"/>
      <c r="FOI1" s="1210"/>
      <c r="FOJ1" s="1210"/>
      <c r="FOK1" s="1210"/>
      <c r="FOL1" s="1210"/>
      <c r="FOM1" s="1210"/>
      <c r="FON1" s="1210"/>
      <c r="FOO1" s="1210"/>
      <c r="FOP1" s="1210"/>
      <c r="FOQ1" s="1210"/>
      <c r="FOR1" s="1210"/>
      <c r="FOS1" s="1210"/>
      <c r="FOT1" s="1210"/>
      <c r="FOU1" s="1210"/>
      <c r="FOV1" s="1210"/>
      <c r="FOW1" s="1210"/>
      <c r="FOX1" s="1210"/>
      <c r="FOY1" s="1210"/>
      <c r="FOZ1" s="1210"/>
      <c r="FPA1" s="1210"/>
      <c r="FPB1" s="1210"/>
      <c r="FPC1" s="1210"/>
      <c r="FPD1" s="1210"/>
      <c r="FPE1" s="1210"/>
      <c r="FPF1" s="1210"/>
      <c r="FPG1" s="1210"/>
      <c r="FPH1" s="1210"/>
      <c r="FPI1" s="1210"/>
      <c r="FPJ1" s="1210"/>
      <c r="FPK1" s="1210"/>
      <c r="FPL1" s="1210"/>
      <c r="FPM1" s="1210"/>
      <c r="FPN1" s="1210"/>
      <c r="FPO1" s="1210"/>
      <c r="FPP1" s="1210"/>
      <c r="FPQ1" s="1210"/>
      <c r="FPR1" s="1210"/>
      <c r="FPS1" s="1210"/>
      <c r="FPT1" s="1210"/>
      <c r="FPU1" s="1210"/>
      <c r="FPV1" s="1210"/>
      <c r="FPW1" s="1210"/>
      <c r="FPX1" s="1210"/>
      <c r="FPY1" s="1210"/>
      <c r="FPZ1" s="1210"/>
      <c r="FQA1" s="1210"/>
      <c r="FQB1" s="1210"/>
      <c r="FQC1" s="1210"/>
      <c r="FQD1" s="1210"/>
      <c r="FQE1" s="1210"/>
      <c r="FQF1" s="1210"/>
      <c r="FQG1" s="1210"/>
      <c r="FQH1" s="1210"/>
      <c r="FQI1" s="1210"/>
      <c r="FQJ1" s="1210"/>
      <c r="FQK1" s="1210"/>
      <c r="FQL1" s="1210"/>
      <c r="FQM1" s="1210"/>
      <c r="FQN1" s="1210"/>
      <c r="FQO1" s="1210"/>
      <c r="FQP1" s="1210"/>
      <c r="FQQ1" s="1210"/>
      <c r="FQR1" s="1210"/>
      <c r="FQS1" s="1210"/>
      <c r="FQT1" s="1210"/>
      <c r="FQU1" s="1210"/>
      <c r="FQV1" s="1210"/>
      <c r="FQW1" s="1210"/>
      <c r="FQX1" s="1210"/>
      <c r="FQY1" s="1210"/>
      <c r="FQZ1" s="1210"/>
      <c r="FRA1" s="1210"/>
      <c r="FRB1" s="1210"/>
      <c r="FRC1" s="1210"/>
      <c r="FRD1" s="1210"/>
      <c r="FRE1" s="1210"/>
      <c r="FRF1" s="1210"/>
      <c r="FRG1" s="1210"/>
      <c r="FRH1" s="1210"/>
      <c r="FRI1" s="1210"/>
      <c r="FRJ1" s="1210"/>
      <c r="FRK1" s="1210"/>
      <c r="FRL1" s="1210"/>
      <c r="FRM1" s="1210"/>
      <c r="FRN1" s="1210"/>
      <c r="FRO1" s="1210"/>
      <c r="FRP1" s="1210"/>
      <c r="FRQ1" s="1210"/>
      <c r="FRR1" s="1210"/>
      <c r="FRS1" s="1210"/>
      <c r="FRT1" s="1210"/>
      <c r="FRU1" s="1210"/>
      <c r="FRV1" s="1210"/>
      <c r="FRW1" s="1210"/>
      <c r="FRX1" s="1210"/>
      <c r="FRY1" s="1210"/>
      <c r="FRZ1" s="1210"/>
      <c r="FSA1" s="1210"/>
      <c r="FSB1" s="1210"/>
      <c r="FSC1" s="1210"/>
      <c r="FSD1" s="1210"/>
      <c r="FSE1" s="1210"/>
      <c r="FSF1" s="1210"/>
      <c r="FSG1" s="1210"/>
      <c r="FSH1" s="1210"/>
      <c r="FSI1" s="1210"/>
      <c r="FSJ1" s="1210"/>
      <c r="FSK1" s="1210"/>
      <c r="FSL1" s="1210"/>
      <c r="FSM1" s="1210"/>
      <c r="FSN1" s="1210"/>
      <c r="FSO1" s="1210"/>
      <c r="FSP1" s="1210"/>
      <c r="FSQ1" s="1210"/>
      <c r="FSR1" s="1210"/>
      <c r="FSS1" s="1210"/>
      <c r="FST1" s="1210"/>
      <c r="FSU1" s="1210"/>
      <c r="FSV1" s="1210"/>
      <c r="FSW1" s="1210"/>
      <c r="FSX1" s="1210"/>
      <c r="FSY1" s="1210"/>
      <c r="FSZ1" s="1210"/>
      <c r="FTA1" s="1210"/>
      <c r="FTB1" s="1210"/>
      <c r="FTC1" s="1210"/>
      <c r="FTD1" s="1210"/>
      <c r="FTE1" s="1210"/>
      <c r="FTF1" s="1210"/>
      <c r="FTG1" s="1210"/>
      <c r="FTH1" s="1210"/>
      <c r="FTI1" s="1210"/>
      <c r="FTJ1" s="1210"/>
      <c r="FTK1" s="1210"/>
      <c r="FTL1" s="1210"/>
      <c r="FTM1" s="1210"/>
      <c r="FTN1" s="1210"/>
      <c r="FTO1" s="1210"/>
      <c r="FTP1" s="1210"/>
      <c r="FTQ1" s="1210"/>
      <c r="FTR1" s="1210"/>
      <c r="FTS1" s="1210"/>
      <c r="FTT1" s="1210"/>
      <c r="FTU1" s="1210"/>
      <c r="FTV1" s="1210"/>
      <c r="FTW1" s="1210"/>
      <c r="FTX1" s="1210"/>
      <c r="FTY1" s="1210"/>
      <c r="FTZ1" s="1210"/>
      <c r="FUA1" s="1210"/>
      <c r="FUB1" s="1210"/>
      <c r="FUC1" s="1210"/>
      <c r="FUD1" s="1210"/>
      <c r="FUE1" s="1210"/>
      <c r="FUF1" s="1210"/>
      <c r="FUG1" s="1210"/>
      <c r="FUH1" s="1210"/>
      <c r="FUI1" s="1210"/>
      <c r="FUJ1" s="1210"/>
      <c r="FUK1" s="1210"/>
      <c r="FUL1" s="1210"/>
      <c r="FUM1" s="1210"/>
      <c r="FUN1" s="1210"/>
      <c r="FUO1" s="1210"/>
      <c r="FUP1" s="1210"/>
      <c r="FUQ1" s="1210"/>
      <c r="FUR1" s="1210"/>
      <c r="FUS1" s="1210"/>
      <c r="FUT1" s="1210"/>
      <c r="FUU1" s="1210"/>
      <c r="FUV1" s="1210"/>
      <c r="FUW1" s="1210"/>
      <c r="FUX1" s="1210"/>
      <c r="FUY1" s="1210"/>
      <c r="FUZ1" s="1210"/>
      <c r="FVA1" s="1210"/>
      <c r="FVB1" s="1210"/>
      <c r="FVC1" s="1210"/>
      <c r="FVD1" s="1210"/>
      <c r="FVE1" s="1210"/>
      <c r="FVF1" s="1210"/>
      <c r="FVG1" s="1210"/>
      <c r="FVH1" s="1210"/>
      <c r="FVI1" s="1210"/>
      <c r="FVJ1" s="1210"/>
      <c r="FVK1" s="1210"/>
      <c r="FVL1" s="1210"/>
      <c r="FVM1" s="1210"/>
      <c r="FVN1" s="1210"/>
      <c r="FVO1" s="1210"/>
      <c r="FVP1" s="1210"/>
      <c r="FVQ1" s="1210"/>
      <c r="FVR1" s="1210"/>
      <c r="FVS1" s="1210"/>
      <c r="FVT1" s="1210"/>
      <c r="FVU1" s="1210"/>
      <c r="FVV1" s="1210"/>
      <c r="FVW1" s="1210"/>
      <c r="FVX1" s="1210"/>
      <c r="FVY1" s="1210"/>
      <c r="FVZ1" s="1210"/>
      <c r="FWA1" s="1210"/>
      <c r="FWB1" s="1210"/>
      <c r="FWC1" s="1210"/>
      <c r="FWD1" s="1210"/>
      <c r="FWE1" s="1210"/>
      <c r="FWF1" s="1210"/>
      <c r="FWG1" s="1210"/>
      <c r="FWH1" s="1210"/>
      <c r="FWI1" s="1210"/>
      <c r="FWJ1" s="1210"/>
      <c r="FWK1" s="1210"/>
      <c r="FWL1" s="1210"/>
      <c r="FWM1" s="1210"/>
      <c r="FWN1" s="1210"/>
      <c r="FWO1" s="1210"/>
      <c r="FWP1" s="1210"/>
      <c r="FWQ1" s="1210"/>
      <c r="FWR1" s="1210"/>
      <c r="FWS1" s="1210"/>
      <c r="FWT1" s="1210"/>
      <c r="FWU1" s="1210"/>
      <c r="FWV1" s="1210"/>
      <c r="FWW1" s="1210"/>
      <c r="FWX1" s="1210"/>
      <c r="FWY1" s="1210"/>
      <c r="FWZ1" s="1210"/>
      <c r="FXA1" s="1210"/>
      <c r="FXB1" s="1210"/>
      <c r="FXC1" s="1210"/>
      <c r="FXD1" s="1210"/>
      <c r="FXE1" s="1210"/>
      <c r="FXF1" s="1210"/>
      <c r="FXG1" s="1210"/>
      <c r="FXH1" s="1210"/>
      <c r="FXI1" s="1210"/>
      <c r="FXJ1" s="1210"/>
      <c r="FXK1" s="1210"/>
      <c r="FXL1" s="1210"/>
      <c r="FXM1" s="1210"/>
      <c r="FXN1" s="1210"/>
      <c r="FXO1" s="1210"/>
      <c r="FXP1" s="1210"/>
      <c r="FXQ1" s="1210"/>
      <c r="FXR1" s="1210"/>
      <c r="FXS1" s="1210"/>
      <c r="FXT1" s="1210"/>
      <c r="FXU1" s="1210"/>
      <c r="FXV1" s="1210"/>
      <c r="FXW1" s="1210"/>
      <c r="FXX1" s="1210"/>
      <c r="FXY1" s="1210"/>
      <c r="FXZ1" s="1210"/>
      <c r="FYA1" s="1210"/>
      <c r="FYB1" s="1210"/>
      <c r="FYC1" s="1210"/>
      <c r="FYD1" s="1210"/>
      <c r="FYE1" s="1210"/>
      <c r="FYF1" s="1210"/>
      <c r="FYG1" s="1210"/>
      <c r="FYH1" s="1210"/>
      <c r="FYI1" s="1210"/>
      <c r="FYJ1" s="1210"/>
      <c r="FYK1" s="1210"/>
      <c r="FYL1" s="1210"/>
      <c r="FYM1" s="1210"/>
      <c r="FYN1" s="1210"/>
      <c r="FYO1" s="1210"/>
      <c r="FYP1" s="1210"/>
      <c r="FYQ1" s="1210"/>
      <c r="FYR1" s="1210"/>
      <c r="FYS1" s="1210"/>
      <c r="FYT1" s="1210"/>
      <c r="FYU1" s="1210"/>
      <c r="FYV1" s="1210"/>
      <c r="FYW1" s="1210"/>
      <c r="FYX1" s="1210"/>
      <c r="FYY1" s="1210"/>
      <c r="FYZ1" s="1210"/>
      <c r="FZA1" s="1210"/>
      <c r="FZB1" s="1210"/>
      <c r="FZC1" s="1210"/>
      <c r="FZD1" s="1210"/>
      <c r="FZE1" s="1210"/>
      <c r="FZF1" s="1210"/>
      <c r="FZG1" s="1210"/>
      <c r="FZH1" s="1210"/>
      <c r="FZI1" s="1210"/>
      <c r="FZJ1" s="1210"/>
      <c r="FZK1" s="1210"/>
      <c r="FZL1" s="1210"/>
      <c r="FZM1" s="1210"/>
      <c r="FZN1" s="1210"/>
      <c r="FZO1" s="1210"/>
      <c r="FZP1" s="1210"/>
      <c r="FZQ1" s="1210"/>
      <c r="FZR1" s="1210"/>
      <c r="FZS1" s="1210"/>
      <c r="FZT1" s="1210"/>
      <c r="FZU1" s="1210"/>
      <c r="FZV1" s="1210"/>
      <c r="FZW1" s="1210"/>
      <c r="FZX1" s="1210"/>
      <c r="FZY1" s="1210"/>
      <c r="FZZ1" s="1210"/>
      <c r="GAA1" s="1210"/>
      <c r="GAB1" s="1210"/>
      <c r="GAC1" s="1210"/>
      <c r="GAD1" s="1210"/>
      <c r="GAE1" s="1210"/>
      <c r="GAF1" s="1210"/>
      <c r="GAG1" s="1210"/>
      <c r="GAH1" s="1210"/>
      <c r="GAI1" s="1210"/>
      <c r="GAJ1" s="1210"/>
      <c r="GAK1" s="1210"/>
      <c r="GAL1" s="1210"/>
      <c r="GAM1" s="1210"/>
      <c r="GAN1" s="1210"/>
      <c r="GAO1" s="1210"/>
      <c r="GAP1" s="1210"/>
      <c r="GAQ1" s="1210"/>
      <c r="GAR1" s="1210"/>
      <c r="GAS1" s="1210"/>
      <c r="GAT1" s="1210"/>
      <c r="GAU1" s="1210"/>
      <c r="GAV1" s="1210"/>
      <c r="GAW1" s="1210"/>
      <c r="GAX1" s="1210"/>
      <c r="GAY1" s="1210"/>
      <c r="GAZ1" s="1210"/>
      <c r="GBA1" s="1210"/>
      <c r="GBB1" s="1210"/>
      <c r="GBC1" s="1210"/>
      <c r="GBD1" s="1210"/>
      <c r="GBE1" s="1210"/>
      <c r="GBF1" s="1210"/>
      <c r="GBG1" s="1210"/>
      <c r="GBH1" s="1210"/>
      <c r="GBI1" s="1210"/>
      <c r="GBJ1" s="1210"/>
      <c r="GBK1" s="1210"/>
      <c r="GBL1" s="1210"/>
      <c r="GBM1" s="1210"/>
      <c r="GBN1" s="1210"/>
      <c r="GBO1" s="1210"/>
      <c r="GBP1" s="1210"/>
      <c r="GBQ1" s="1210"/>
      <c r="GBR1" s="1210"/>
      <c r="GBS1" s="1210"/>
      <c r="GBT1" s="1210"/>
      <c r="GBU1" s="1210"/>
      <c r="GBV1" s="1210"/>
      <c r="GBW1" s="1210"/>
      <c r="GBX1" s="1210"/>
      <c r="GBY1" s="1210"/>
      <c r="GBZ1" s="1210"/>
      <c r="GCA1" s="1210"/>
      <c r="GCB1" s="1210"/>
      <c r="GCC1" s="1210"/>
      <c r="GCD1" s="1210"/>
      <c r="GCE1" s="1210"/>
      <c r="GCF1" s="1210"/>
      <c r="GCG1" s="1210"/>
      <c r="GCH1" s="1210"/>
      <c r="GCI1" s="1210"/>
      <c r="GCJ1" s="1210"/>
      <c r="GCK1" s="1210"/>
      <c r="GCL1" s="1210"/>
      <c r="GCM1" s="1210"/>
      <c r="GCN1" s="1210"/>
      <c r="GCO1" s="1210"/>
      <c r="GCP1" s="1210"/>
      <c r="GCQ1" s="1210"/>
      <c r="GCR1" s="1210"/>
      <c r="GCS1" s="1210"/>
      <c r="GCT1" s="1210"/>
      <c r="GCU1" s="1210"/>
      <c r="GCV1" s="1210"/>
      <c r="GCW1" s="1210"/>
      <c r="GCX1" s="1210"/>
      <c r="GCY1" s="1210"/>
      <c r="GCZ1" s="1210"/>
      <c r="GDA1" s="1210"/>
      <c r="GDB1" s="1210"/>
      <c r="GDC1" s="1210"/>
      <c r="GDD1" s="1210"/>
      <c r="GDE1" s="1210"/>
      <c r="GDF1" s="1210"/>
      <c r="GDG1" s="1210"/>
      <c r="GDH1" s="1210"/>
      <c r="GDI1" s="1210"/>
      <c r="GDJ1" s="1210"/>
      <c r="GDK1" s="1210"/>
      <c r="GDL1" s="1210"/>
      <c r="GDM1" s="1210"/>
      <c r="GDN1" s="1210"/>
      <c r="GDO1" s="1210"/>
      <c r="GDP1" s="1210"/>
      <c r="GDQ1" s="1210"/>
      <c r="GDR1" s="1210"/>
      <c r="GDS1" s="1210"/>
      <c r="GDT1" s="1210"/>
      <c r="GDU1" s="1210"/>
      <c r="GDV1" s="1210"/>
      <c r="GDW1" s="1210"/>
      <c r="GDX1" s="1210"/>
      <c r="GDY1" s="1210"/>
      <c r="GDZ1" s="1210"/>
      <c r="GEA1" s="1210"/>
      <c r="GEB1" s="1210"/>
      <c r="GEC1" s="1210"/>
      <c r="GED1" s="1210"/>
      <c r="GEE1" s="1210"/>
      <c r="GEF1" s="1210"/>
      <c r="GEG1" s="1210"/>
      <c r="GEH1" s="1210"/>
      <c r="GEI1" s="1210"/>
      <c r="GEJ1" s="1210"/>
      <c r="GEK1" s="1210"/>
      <c r="GEL1" s="1210"/>
      <c r="GEM1" s="1210"/>
      <c r="GEN1" s="1210"/>
      <c r="GEO1" s="1210"/>
      <c r="GEP1" s="1210"/>
      <c r="GEQ1" s="1210"/>
      <c r="GER1" s="1210"/>
      <c r="GES1" s="1210"/>
      <c r="GET1" s="1210"/>
      <c r="GEU1" s="1210"/>
      <c r="GEV1" s="1210"/>
      <c r="GEW1" s="1210"/>
      <c r="GEX1" s="1210"/>
      <c r="GEY1" s="1210"/>
      <c r="GEZ1" s="1210"/>
      <c r="GFA1" s="1210"/>
      <c r="GFB1" s="1210"/>
      <c r="GFC1" s="1210"/>
      <c r="GFD1" s="1210"/>
      <c r="GFE1" s="1210"/>
      <c r="GFF1" s="1210"/>
      <c r="GFG1" s="1210"/>
      <c r="GFH1" s="1210"/>
      <c r="GFI1" s="1210"/>
      <c r="GFJ1" s="1210"/>
      <c r="GFK1" s="1210"/>
      <c r="GFL1" s="1210"/>
      <c r="GFM1" s="1210"/>
      <c r="GFN1" s="1210"/>
      <c r="GFO1" s="1210"/>
      <c r="GFP1" s="1210"/>
      <c r="GFQ1" s="1210"/>
      <c r="GFR1" s="1210"/>
      <c r="GFS1" s="1210"/>
      <c r="GFT1" s="1210"/>
      <c r="GFU1" s="1210"/>
      <c r="GFV1" s="1210"/>
      <c r="GFW1" s="1210"/>
      <c r="GFX1" s="1210"/>
      <c r="GFY1" s="1210"/>
      <c r="GFZ1" s="1210"/>
      <c r="GGA1" s="1210"/>
      <c r="GGB1" s="1210"/>
      <c r="GGC1" s="1210"/>
      <c r="GGD1" s="1210"/>
      <c r="GGE1" s="1210"/>
      <c r="GGF1" s="1210"/>
      <c r="GGG1" s="1210"/>
      <c r="GGH1" s="1210"/>
      <c r="GGI1" s="1210"/>
      <c r="GGJ1" s="1210"/>
      <c r="GGK1" s="1210"/>
      <c r="GGL1" s="1210"/>
      <c r="GGM1" s="1210"/>
      <c r="GGN1" s="1210"/>
      <c r="GGO1" s="1210"/>
      <c r="GGP1" s="1210"/>
      <c r="GGQ1" s="1210"/>
      <c r="GGR1" s="1210"/>
      <c r="GGS1" s="1210"/>
      <c r="GGT1" s="1210"/>
      <c r="GGU1" s="1210"/>
      <c r="GGV1" s="1210"/>
      <c r="GGW1" s="1210"/>
      <c r="GGX1" s="1210"/>
      <c r="GGY1" s="1210"/>
      <c r="GGZ1" s="1210"/>
      <c r="GHA1" s="1210"/>
      <c r="GHB1" s="1210"/>
      <c r="GHC1" s="1210"/>
      <c r="GHD1" s="1210"/>
      <c r="GHE1" s="1210"/>
      <c r="GHF1" s="1210"/>
      <c r="GHG1" s="1210"/>
      <c r="GHH1" s="1210"/>
      <c r="GHI1" s="1210"/>
      <c r="GHJ1" s="1210"/>
      <c r="GHK1" s="1210"/>
      <c r="GHL1" s="1210"/>
      <c r="GHM1" s="1210"/>
      <c r="GHN1" s="1210"/>
      <c r="GHO1" s="1210"/>
      <c r="GHP1" s="1210"/>
      <c r="GHQ1" s="1210"/>
      <c r="GHR1" s="1210"/>
      <c r="GHS1" s="1210"/>
      <c r="GHT1" s="1210"/>
      <c r="GHU1" s="1210"/>
      <c r="GHV1" s="1210"/>
      <c r="GHW1" s="1210"/>
      <c r="GHX1" s="1210"/>
      <c r="GHY1" s="1210"/>
      <c r="GHZ1" s="1210"/>
      <c r="GIA1" s="1210"/>
      <c r="GIB1" s="1210"/>
      <c r="GIC1" s="1210"/>
      <c r="GID1" s="1210"/>
      <c r="GIE1" s="1210"/>
      <c r="GIF1" s="1210"/>
      <c r="GIG1" s="1210"/>
      <c r="GIH1" s="1210"/>
      <c r="GII1" s="1210"/>
      <c r="GIJ1" s="1210"/>
      <c r="GIK1" s="1210"/>
      <c r="GIL1" s="1210"/>
      <c r="GIM1" s="1210"/>
      <c r="GIN1" s="1210"/>
      <c r="GIO1" s="1210"/>
      <c r="GIP1" s="1210"/>
      <c r="GIQ1" s="1210"/>
      <c r="GIR1" s="1210"/>
      <c r="GIS1" s="1210"/>
      <c r="GIT1" s="1210"/>
      <c r="GIU1" s="1210"/>
      <c r="GIV1" s="1210"/>
      <c r="GIW1" s="1210"/>
      <c r="GIX1" s="1210"/>
      <c r="GIY1" s="1210"/>
      <c r="GIZ1" s="1210"/>
      <c r="GJA1" s="1210"/>
      <c r="GJB1" s="1210"/>
      <c r="GJC1" s="1210"/>
      <c r="GJD1" s="1210"/>
      <c r="GJE1" s="1210"/>
      <c r="GJF1" s="1210"/>
      <c r="GJG1" s="1210"/>
      <c r="GJH1" s="1210"/>
      <c r="GJI1" s="1210"/>
      <c r="GJJ1" s="1210"/>
      <c r="GJK1" s="1210"/>
      <c r="GJL1" s="1210"/>
      <c r="GJM1" s="1210"/>
      <c r="GJN1" s="1210"/>
      <c r="GJO1" s="1210"/>
      <c r="GJP1" s="1210"/>
      <c r="GJQ1" s="1210"/>
      <c r="GJR1" s="1210"/>
      <c r="GJS1" s="1210"/>
      <c r="GJT1" s="1210"/>
      <c r="GJU1" s="1210"/>
      <c r="GJV1" s="1210"/>
      <c r="GJW1" s="1210"/>
      <c r="GJX1" s="1210"/>
      <c r="GJY1" s="1210"/>
      <c r="GJZ1" s="1210"/>
      <c r="GKA1" s="1210"/>
      <c r="GKB1" s="1210"/>
      <c r="GKC1" s="1210"/>
      <c r="GKD1" s="1210"/>
      <c r="GKE1" s="1210"/>
      <c r="GKF1" s="1210"/>
      <c r="GKG1" s="1210"/>
      <c r="GKH1" s="1210"/>
      <c r="GKI1" s="1210"/>
      <c r="GKJ1" s="1210"/>
      <c r="GKK1" s="1210"/>
      <c r="GKL1" s="1210"/>
      <c r="GKM1" s="1210"/>
      <c r="GKN1" s="1210"/>
      <c r="GKO1" s="1210"/>
      <c r="GKP1" s="1210"/>
      <c r="GKQ1" s="1210"/>
      <c r="GKR1" s="1210"/>
      <c r="GKS1" s="1210"/>
      <c r="GKT1" s="1210"/>
      <c r="GKU1" s="1210"/>
      <c r="GKV1" s="1210"/>
      <c r="GKW1" s="1210"/>
      <c r="GKX1" s="1210"/>
      <c r="GKY1" s="1210"/>
      <c r="GKZ1" s="1210"/>
      <c r="GLA1" s="1210"/>
      <c r="GLB1" s="1210"/>
      <c r="GLC1" s="1210"/>
      <c r="GLD1" s="1210"/>
      <c r="GLE1" s="1210"/>
      <c r="GLF1" s="1210"/>
      <c r="GLG1" s="1210"/>
      <c r="GLH1" s="1210"/>
      <c r="GLI1" s="1210"/>
      <c r="GLJ1" s="1210"/>
      <c r="GLK1" s="1210"/>
      <c r="GLL1" s="1210"/>
      <c r="GLM1" s="1210"/>
      <c r="GLN1" s="1210"/>
      <c r="GLO1" s="1210"/>
      <c r="GLP1" s="1210"/>
      <c r="GLQ1" s="1210"/>
      <c r="GLR1" s="1210"/>
      <c r="GLS1" s="1210"/>
      <c r="GLT1" s="1210"/>
      <c r="GLU1" s="1210"/>
      <c r="GLV1" s="1210"/>
      <c r="GLW1" s="1210"/>
      <c r="GLX1" s="1210"/>
      <c r="GLY1" s="1210"/>
      <c r="GLZ1" s="1210"/>
      <c r="GMA1" s="1210"/>
      <c r="GMB1" s="1210"/>
      <c r="GMC1" s="1210"/>
      <c r="GMD1" s="1210"/>
      <c r="GME1" s="1210"/>
      <c r="GMF1" s="1210"/>
      <c r="GMG1" s="1210"/>
      <c r="GMH1" s="1210"/>
      <c r="GMI1" s="1210"/>
      <c r="GMJ1" s="1210"/>
      <c r="GMK1" s="1210"/>
      <c r="GML1" s="1210"/>
      <c r="GMM1" s="1210"/>
      <c r="GMN1" s="1210"/>
      <c r="GMO1" s="1210"/>
      <c r="GMP1" s="1210"/>
      <c r="GMQ1" s="1210"/>
      <c r="GMR1" s="1210"/>
      <c r="GMS1" s="1210"/>
      <c r="GMT1" s="1210"/>
      <c r="GMU1" s="1210"/>
      <c r="GMV1" s="1210"/>
      <c r="GMW1" s="1210"/>
      <c r="GMX1" s="1210"/>
      <c r="GMY1" s="1210"/>
      <c r="GMZ1" s="1210"/>
      <c r="GNA1" s="1210"/>
      <c r="GNB1" s="1210"/>
      <c r="GNC1" s="1210"/>
      <c r="GND1" s="1210"/>
      <c r="GNE1" s="1210"/>
      <c r="GNF1" s="1210"/>
      <c r="GNG1" s="1210"/>
      <c r="GNH1" s="1210"/>
      <c r="GNI1" s="1210"/>
      <c r="GNJ1" s="1210"/>
      <c r="GNK1" s="1210"/>
      <c r="GNL1" s="1210"/>
      <c r="GNM1" s="1210"/>
      <c r="GNN1" s="1210"/>
      <c r="GNO1" s="1210"/>
      <c r="GNP1" s="1210"/>
      <c r="GNQ1" s="1210"/>
      <c r="GNR1" s="1210"/>
      <c r="GNS1" s="1210"/>
      <c r="GNT1" s="1210"/>
      <c r="GNU1" s="1210"/>
      <c r="GNV1" s="1210"/>
      <c r="GNW1" s="1210"/>
      <c r="GNX1" s="1210"/>
      <c r="GNY1" s="1210"/>
      <c r="GNZ1" s="1210"/>
      <c r="GOA1" s="1210"/>
      <c r="GOB1" s="1210"/>
      <c r="GOC1" s="1210"/>
      <c r="GOD1" s="1210"/>
      <c r="GOE1" s="1210"/>
      <c r="GOF1" s="1210"/>
      <c r="GOG1" s="1210"/>
      <c r="GOH1" s="1210"/>
      <c r="GOI1" s="1210"/>
      <c r="GOJ1" s="1210"/>
      <c r="GOK1" s="1210"/>
      <c r="GOL1" s="1210"/>
      <c r="GOM1" s="1210"/>
      <c r="GON1" s="1210"/>
      <c r="GOO1" s="1210"/>
      <c r="GOP1" s="1210"/>
      <c r="GOQ1" s="1210"/>
      <c r="GOR1" s="1210"/>
      <c r="GOS1" s="1210"/>
      <c r="GOT1" s="1210"/>
      <c r="GOU1" s="1210"/>
      <c r="GOV1" s="1210"/>
      <c r="GOW1" s="1210"/>
      <c r="GOX1" s="1210"/>
      <c r="GOY1" s="1210"/>
      <c r="GOZ1" s="1210"/>
      <c r="GPA1" s="1210"/>
      <c r="GPB1" s="1210"/>
      <c r="GPC1" s="1210"/>
      <c r="GPD1" s="1210"/>
      <c r="GPE1" s="1210"/>
      <c r="GPF1" s="1210"/>
      <c r="GPG1" s="1210"/>
      <c r="GPH1" s="1210"/>
      <c r="GPI1" s="1210"/>
      <c r="GPJ1" s="1210"/>
      <c r="GPK1" s="1210"/>
      <c r="GPL1" s="1210"/>
      <c r="GPM1" s="1210"/>
      <c r="GPN1" s="1210"/>
      <c r="GPO1" s="1210"/>
      <c r="GPP1" s="1210"/>
      <c r="GPQ1" s="1210"/>
      <c r="GPR1" s="1210"/>
      <c r="GPS1" s="1210"/>
      <c r="GPT1" s="1210"/>
      <c r="GPU1" s="1210"/>
      <c r="GPV1" s="1210"/>
      <c r="GPW1" s="1210"/>
      <c r="GPX1" s="1210"/>
      <c r="GPY1" s="1210"/>
      <c r="GPZ1" s="1210"/>
      <c r="GQA1" s="1210"/>
      <c r="GQB1" s="1210"/>
      <c r="GQC1" s="1210"/>
      <c r="GQD1" s="1210"/>
      <c r="GQE1" s="1210"/>
      <c r="GQF1" s="1210"/>
      <c r="GQG1" s="1210"/>
      <c r="GQH1" s="1210"/>
      <c r="GQI1" s="1210"/>
      <c r="GQJ1" s="1210"/>
      <c r="GQK1" s="1210"/>
      <c r="GQL1" s="1210"/>
      <c r="GQM1" s="1210"/>
      <c r="GQN1" s="1210"/>
      <c r="GQO1" s="1210"/>
      <c r="GQP1" s="1210"/>
      <c r="GQQ1" s="1210"/>
      <c r="GQR1" s="1210"/>
      <c r="GQS1" s="1210"/>
      <c r="GQT1" s="1210"/>
      <c r="GQU1" s="1210"/>
      <c r="GQV1" s="1210"/>
      <c r="GQW1" s="1210"/>
      <c r="GQX1" s="1210"/>
      <c r="GQY1" s="1210"/>
      <c r="GQZ1" s="1210"/>
      <c r="GRA1" s="1210"/>
      <c r="GRB1" s="1210"/>
      <c r="GRC1" s="1210"/>
      <c r="GRD1" s="1210"/>
      <c r="GRE1" s="1210"/>
      <c r="GRF1" s="1210"/>
      <c r="GRG1" s="1210"/>
      <c r="GRH1" s="1210"/>
      <c r="GRI1" s="1210"/>
      <c r="GRJ1" s="1210"/>
      <c r="GRK1" s="1210"/>
      <c r="GRL1" s="1210"/>
      <c r="GRM1" s="1210"/>
      <c r="GRN1" s="1210"/>
      <c r="GRO1" s="1210"/>
      <c r="GRP1" s="1210"/>
      <c r="GRQ1" s="1210"/>
      <c r="GRR1" s="1210"/>
      <c r="GRS1" s="1210"/>
      <c r="GRT1" s="1210"/>
      <c r="GRU1" s="1210"/>
      <c r="GRV1" s="1210"/>
      <c r="GRW1" s="1210"/>
      <c r="GRX1" s="1210"/>
      <c r="GRY1" s="1210"/>
      <c r="GRZ1" s="1210"/>
      <c r="GSA1" s="1210"/>
      <c r="GSB1" s="1210"/>
      <c r="GSC1" s="1210"/>
      <c r="GSD1" s="1210"/>
      <c r="GSE1" s="1210"/>
      <c r="GSF1" s="1210"/>
      <c r="GSG1" s="1210"/>
      <c r="GSH1" s="1210"/>
      <c r="GSI1" s="1210"/>
      <c r="GSJ1" s="1210"/>
      <c r="GSK1" s="1210"/>
      <c r="GSL1" s="1210"/>
      <c r="GSM1" s="1210"/>
      <c r="GSN1" s="1210"/>
      <c r="GSO1" s="1210"/>
      <c r="GSP1" s="1210"/>
      <c r="GSQ1" s="1210"/>
      <c r="GSR1" s="1210"/>
      <c r="GSS1" s="1210"/>
      <c r="GST1" s="1210"/>
      <c r="GSU1" s="1210"/>
      <c r="GSV1" s="1210"/>
      <c r="GSW1" s="1210"/>
      <c r="GSX1" s="1210"/>
      <c r="GSY1" s="1210"/>
      <c r="GSZ1" s="1210"/>
      <c r="GTA1" s="1210"/>
      <c r="GTB1" s="1210"/>
      <c r="GTC1" s="1210"/>
      <c r="GTD1" s="1210"/>
      <c r="GTE1" s="1210"/>
      <c r="GTF1" s="1210"/>
      <c r="GTG1" s="1210"/>
      <c r="GTH1" s="1210"/>
      <c r="GTI1" s="1210"/>
      <c r="GTJ1" s="1210"/>
      <c r="GTK1" s="1210"/>
      <c r="GTL1" s="1210"/>
      <c r="GTM1" s="1210"/>
      <c r="GTN1" s="1210"/>
      <c r="GTO1" s="1210"/>
      <c r="GTP1" s="1210"/>
      <c r="GTQ1" s="1210"/>
      <c r="GTR1" s="1210"/>
      <c r="GTS1" s="1210"/>
      <c r="GTT1" s="1210"/>
      <c r="GTU1" s="1210"/>
      <c r="GTV1" s="1210"/>
      <c r="GTW1" s="1210"/>
      <c r="GTX1" s="1210"/>
      <c r="GTY1" s="1210"/>
      <c r="GTZ1" s="1210"/>
      <c r="GUA1" s="1210"/>
      <c r="GUB1" s="1210"/>
      <c r="GUC1" s="1210"/>
      <c r="GUD1" s="1210"/>
      <c r="GUE1" s="1210"/>
      <c r="GUF1" s="1210"/>
      <c r="GUG1" s="1210"/>
      <c r="GUH1" s="1210"/>
      <c r="GUI1" s="1210"/>
      <c r="GUJ1" s="1210"/>
      <c r="GUK1" s="1210"/>
      <c r="GUL1" s="1210"/>
      <c r="GUM1" s="1210"/>
      <c r="GUN1" s="1210"/>
      <c r="GUO1" s="1210"/>
      <c r="GUP1" s="1210"/>
      <c r="GUQ1" s="1210"/>
      <c r="GUR1" s="1210"/>
      <c r="GUS1" s="1210"/>
      <c r="GUT1" s="1210"/>
      <c r="GUU1" s="1210"/>
      <c r="GUV1" s="1210"/>
      <c r="GUW1" s="1210"/>
      <c r="GUX1" s="1210"/>
      <c r="GUY1" s="1210"/>
      <c r="GUZ1" s="1210"/>
      <c r="GVA1" s="1210"/>
      <c r="GVB1" s="1210"/>
      <c r="GVC1" s="1210"/>
      <c r="GVD1" s="1210"/>
      <c r="GVE1" s="1210"/>
      <c r="GVF1" s="1210"/>
      <c r="GVG1" s="1210"/>
      <c r="GVH1" s="1210"/>
      <c r="GVI1" s="1210"/>
      <c r="GVJ1" s="1210"/>
      <c r="GVK1" s="1210"/>
      <c r="GVL1" s="1210"/>
      <c r="GVM1" s="1210"/>
      <c r="GVN1" s="1210"/>
      <c r="GVO1" s="1210"/>
      <c r="GVP1" s="1210"/>
      <c r="GVQ1" s="1210"/>
      <c r="GVR1" s="1210"/>
      <c r="GVS1" s="1210"/>
      <c r="GVT1" s="1210"/>
      <c r="GVU1" s="1210"/>
      <c r="GVV1" s="1210"/>
      <c r="GVW1" s="1210"/>
      <c r="GVX1" s="1210"/>
      <c r="GVY1" s="1210"/>
      <c r="GVZ1" s="1210"/>
      <c r="GWA1" s="1210"/>
      <c r="GWB1" s="1210"/>
      <c r="GWC1" s="1210"/>
      <c r="GWD1" s="1210"/>
      <c r="GWE1" s="1210"/>
      <c r="GWF1" s="1210"/>
      <c r="GWG1" s="1210"/>
      <c r="GWH1" s="1210"/>
      <c r="GWI1" s="1210"/>
      <c r="GWJ1" s="1210"/>
      <c r="GWK1" s="1210"/>
      <c r="GWL1" s="1210"/>
      <c r="GWM1" s="1210"/>
      <c r="GWN1" s="1210"/>
      <c r="GWO1" s="1210"/>
      <c r="GWP1" s="1210"/>
      <c r="GWQ1" s="1210"/>
      <c r="GWR1" s="1210"/>
      <c r="GWS1" s="1210"/>
      <c r="GWT1" s="1210"/>
      <c r="GWU1" s="1210"/>
      <c r="GWV1" s="1210"/>
      <c r="GWW1" s="1210"/>
      <c r="GWX1" s="1210"/>
      <c r="GWY1" s="1210"/>
      <c r="GWZ1" s="1210"/>
      <c r="GXA1" s="1210"/>
      <c r="GXB1" s="1210"/>
      <c r="GXC1" s="1210"/>
      <c r="GXD1" s="1210"/>
      <c r="GXE1" s="1210"/>
      <c r="GXF1" s="1210"/>
      <c r="GXG1" s="1210"/>
      <c r="GXH1" s="1210"/>
      <c r="GXI1" s="1210"/>
      <c r="GXJ1" s="1210"/>
      <c r="GXK1" s="1210"/>
      <c r="GXL1" s="1210"/>
      <c r="GXM1" s="1210"/>
      <c r="GXN1" s="1210"/>
      <c r="GXO1" s="1210"/>
      <c r="GXP1" s="1210"/>
      <c r="GXQ1" s="1210"/>
      <c r="GXR1" s="1210"/>
      <c r="GXS1" s="1210"/>
      <c r="GXT1" s="1210"/>
      <c r="GXU1" s="1210"/>
      <c r="GXV1" s="1210"/>
      <c r="GXW1" s="1210"/>
      <c r="GXX1" s="1210"/>
      <c r="GXY1" s="1210"/>
      <c r="GXZ1" s="1210"/>
      <c r="GYA1" s="1210"/>
      <c r="GYB1" s="1210"/>
      <c r="GYC1" s="1210"/>
      <c r="GYD1" s="1210"/>
      <c r="GYE1" s="1210"/>
      <c r="GYF1" s="1210"/>
      <c r="GYG1" s="1210"/>
      <c r="GYH1" s="1210"/>
      <c r="GYI1" s="1210"/>
      <c r="GYJ1" s="1210"/>
      <c r="GYK1" s="1210"/>
      <c r="GYL1" s="1210"/>
      <c r="GYM1" s="1210"/>
      <c r="GYN1" s="1210"/>
      <c r="GYO1" s="1210"/>
      <c r="GYP1" s="1210"/>
      <c r="GYQ1" s="1210"/>
      <c r="GYR1" s="1210"/>
      <c r="GYS1" s="1210"/>
      <c r="GYT1" s="1210"/>
      <c r="GYU1" s="1210"/>
      <c r="GYV1" s="1210"/>
      <c r="GYW1" s="1210"/>
      <c r="GYX1" s="1210"/>
      <c r="GYY1" s="1210"/>
      <c r="GYZ1" s="1210"/>
      <c r="GZA1" s="1210"/>
      <c r="GZB1" s="1210"/>
      <c r="GZC1" s="1210"/>
      <c r="GZD1" s="1210"/>
      <c r="GZE1" s="1210"/>
      <c r="GZF1" s="1210"/>
      <c r="GZG1" s="1210"/>
      <c r="GZH1" s="1210"/>
      <c r="GZI1" s="1210"/>
      <c r="GZJ1" s="1210"/>
      <c r="GZK1" s="1210"/>
      <c r="GZL1" s="1210"/>
      <c r="GZM1" s="1210"/>
      <c r="GZN1" s="1210"/>
      <c r="GZO1" s="1210"/>
      <c r="GZP1" s="1210"/>
      <c r="GZQ1" s="1210"/>
      <c r="GZR1" s="1210"/>
      <c r="GZS1" s="1210"/>
      <c r="GZT1" s="1210"/>
      <c r="GZU1" s="1210"/>
      <c r="GZV1" s="1210"/>
      <c r="GZW1" s="1210"/>
      <c r="GZX1" s="1210"/>
      <c r="GZY1" s="1210"/>
      <c r="GZZ1" s="1210"/>
      <c r="HAA1" s="1210"/>
      <c r="HAB1" s="1210"/>
      <c r="HAC1" s="1210"/>
      <c r="HAD1" s="1210"/>
      <c r="HAE1" s="1210"/>
      <c r="HAF1" s="1210"/>
      <c r="HAG1" s="1210"/>
      <c r="HAH1" s="1210"/>
      <c r="HAI1" s="1210"/>
      <c r="HAJ1" s="1210"/>
      <c r="HAK1" s="1210"/>
      <c r="HAL1" s="1210"/>
      <c r="HAM1" s="1210"/>
      <c r="HAN1" s="1210"/>
      <c r="HAO1" s="1210"/>
      <c r="HAP1" s="1210"/>
      <c r="HAQ1" s="1210"/>
      <c r="HAR1" s="1210"/>
      <c r="HAS1" s="1210"/>
      <c r="HAT1" s="1210"/>
      <c r="HAU1" s="1210"/>
      <c r="HAV1" s="1210"/>
      <c r="HAW1" s="1210"/>
      <c r="HAX1" s="1210"/>
      <c r="HAY1" s="1210"/>
      <c r="HAZ1" s="1210"/>
      <c r="HBA1" s="1210"/>
      <c r="HBB1" s="1210"/>
      <c r="HBC1" s="1210"/>
      <c r="HBD1" s="1210"/>
      <c r="HBE1" s="1210"/>
      <c r="HBF1" s="1210"/>
      <c r="HBG1" s="1210"/>
      <c r="HBH1" s="1210"/>
      <c r="HBI1" s="1210"/>
      <c r="HBJ1" s="1210"/>
      <c r="HBK1" s="1210"/>
      <c r="HBL1" s="1210"/>
      <c r="HBM1" s="1210"/>
      <c r="HBN1" s="1210"/>
      <c r="HBO1" s="1210"/>
      <c r="HBP1" s="1210"/>
      <c r="HBQ1" s="1210"/>
      <c r="HBR1" s="1210"/>
      <c r="HBS1" s="1210"/>
      <c r="HBT1" s="1210"/>
      <c r="HBU1" s="1210"/>
      <c r="HBV1" s="1210"/>
      <c r="HBW1" s="1210"/>
      <c r="HBX1" s="1210"/>
      <c r="HBY1" s="1210"/>
      <c r="HBZ1" s="1210"/>
      <c r="HCA1" s="1210"/>
      <c r="HCB1" s="1210"/>
      <c r="HCC1" s="1210"/>
      <c r="HCD1" s="1210"/>
      <c r="HCE1" s="1210"/>
      <c r="HCF1" s="1210"/>
      <c r="HCG1" s="1210"/>
      <c r="HCH1" s="1210"/>
      <c r="HCI1" s="1210"/>
      <c r="HCJ1" s="1210"/>
      <c r="HCK1" s="1210"/>
      <c r="HCL1" s="1210"/>
      <c r="HCM1" s="1210"/>
      <c r="HCN1" s="1210"/>
      <c r="HCO1" s="1210"/>
      <c r="HCP1" s="1210"/>
      <c r="HCQ1" s="1210"/>
      <c r="HCR1" s="1210"/>
      <c r="HCS1" s="1210"/>
      <c r="HCT1" s="1210"/>
      <c r="HCU1" s="1210"/>
      <c r="HCV1" s="1210"/>
      <c r="HCW1" s="1210"/>
      <c r="HCX1" s="1210"/>
      <c r="HCY1" s="1210"/>
      <c r="HCZ1" s="1210"/>
      <c r="HDA1" s="1210"/>
      <c r="HDB1" s="1210"/>
      <c r="HDC1" s="1210"/>
      <c r="HDD1" s="1210"/>
      <c r="HDE1" s="1210"/>
      <c r="HDF1" s="1210"/>
      <c r="HDG1" s="1210"/>
      <c r="HDH1" s="1210"/>
      <c r="HDI1" s="1210"/>
      <c r="HDJ1" s="1210"/>
      <c r="HDK1" s="1210"/>
      <c r="HDL1" s="1210"/>
      <c r="HDM1" s="1210"/>
      <c r="HDN1" s="1210"/>
      <c r="HDO1" s="1210"/>
      <c r="HDP1" s="1210"/>
      <c r="HDQ1" s="1210"/>
      <c r="HDR1" s="1210"/>
      <c r="HDS1" s="1210"/>
      <c r="HDT1" s="1210"/>
      <c r="HDU1" s="1210"/>
      <c r="HDV1" s="1210"/>
      <c r="HDW1" s="1210"/>
      <c r="HDX1" s="1210"/>
      <c r="HDY1" s="1210"/>
      <c r="HDZ1" s="1210"/>
      <c r="HEA1" s="1210"/>
      <c r="HEB1" s="1210"/>
      <c r="HEC1" s="1210"/>
      <c r="HED1" s="1210"/>
      <c r="HEE1" s="1210"/>
      <c r="HEF1" s="1210"/>
      <c r="HEG1" s="1210"/>
      <c r="HEH1" s="1210"/>
      <c r="HEI1" s="1210"/>
      <c r="HEJ1" s="1210"/>
      <c r="HEK1" s="1210"/>
      <c r="HEL1" s="1210"/>
      <c r="HEM1" s="1210"/>
      <c r="HEN1" s="1210"/>
      <c r="HEO1" s="1210"/>
      <c r="HEP1" s="1210"/>
      <c r="HEQ1" s="1210"/>
      <c r="HER1" s="1210"/>
      <c r="HES1" s="1210"/>
      <c r="HET1" s="1210"/>
      <c r="HEU1" s="1210"/>
      <c r="HEV1" s="1210"/>
      <c r="HEW1" s="1210"/>
      <c r="HEX1" s="1210"/>
      <c r="HEY1" s="1210"/>
      <c r="HEZ1" s="1210"/>
      <c r="HFA1" s="1210"/>
      <c r="HFB1" s="1210"/>
      <c r="HFC1" s="1210"/>
      <c r="HFD1" s="1210"/>
      <c r="HFE1" s="1210"/>
      <c r="HFF1" s="1210"/>
      <c r="HFG1" s="1210"/>
      <c r="HFH1" s="1210"/>
      <c r="HFI1" s="1210"/>
      <c r="HFJ1" s="1210"/>
      <c r="HFK1" s="1210"/>
      <c r="HFL1" s="1210"/>
      <c r="HFM1" s="1210"/>
      <c r="HFN1" s="1210"/>
      <c r="HFO1" s="1210"/>
      <c r="HFP1" s="1210"/>
      <c r="HFQ1" s="1210"/>
      <c r="HFR1" s="1210"/>
      <c r="HFS1" s="1210"/>
      <c r="HFT1" s="1210"/>
      <c r="HFU1" s="1210"/>
      <c r="HFV1" s="1210"/>
      <c r="HFW1" s="1210"/>
      <c r="HFX1" s="1210"/>
      <c r="HFY1" s="1210"/>
      <c r="HFZ1" s="1210"/>
      <c r="HGA1" s="1210"/>
      <c r="HGB1" s="1210"/>
      <c r="HGC1" s="1210"/>
      <c r="HGD1" s="1210"/>
      <c r="HGE1" s="1210"/>
      <c r="HGF1" s="1210"/>
      <c r="HGG1" s="1210"/>
      <c r="HGH1" s="1210"/>
      <c r="HGI1" s="1210"/>
      <c r="HGJ1" s="1210"/>
      <c r="HGK1" s="1210"/>
      <c r="HGL1" s="1210"/>
      <c r="HGM1" s="1210"/>
      <c r="HGN1" s="1210"/>
      <c r="HGO1" s="1210"/>
      <c r="HGP1" s="1210"/>
      <c r="HGQ1" s="1210"/>
      <c r="HGR1" s="1210"/>
      <c r="HGS1" s="1210"/>
      <c r="HGT1" s="1210"/>
      <c r="HGU1" s="1210"/>
      <c r="HGV1" s="1210"/>
      <c r="HGW1" s="1210"/>
      <c r="HGX1" s="1210"/>
      <c r="HGY1" s="1210"/>
      <c r="HGZ1" s="1210"/>
      <c r="HHA1" s="1210"/>
      <c r="HHB1" s="1210"/>
      <c r="HHC1" s="1210"/>
      <c r="HHD1" s="1210"/>
      <c r="HHE1" s="1210"/>
      <c r="HHF1" s="1210"/>
      <c r="HHG1" s="1210"/>
      <c r="HHH1" s="1210"/>
      <c r="HHI1" s="1210"/>
      <c r="HHJ1" s="1210"/>
      <c r="HHK1" s="1210"/>
      <c r="HHL1" s="1210"/>
      <c r="HHM1" s="1210"/>
      <c r="HHN1" s="1210"/>
      <c r="HHO1" s="1210"/>
      <c r="HHP1" s="1210"/>
      <c r="HHQ1" s="1210"/>
      <c r="HHR1" s="1210"/>
      <c r="HHS1" s="1210"/>
      <c r="HHT1" s="1210"/>
      <c r="HHU1" s="1210"/>
      <c r="HHV1" s="1210"/>
      <c r="HHW1" s="1210"/>
      <c r="HHX1" s="1210"/>
      <c r="HHY1" s="1210"/>
      <c r="HHZ1" s="1210"/>
      <c r="HIA1" s="1210"/>
      <c r="HIB1" s="1210"/>
      <c r="HIC1" s="1210"/>
      <c r="HID1" s="1210"/>
      <c r="HIE1" s="1210"/>
      <c r="HIF1" s="1210"/>
      <c r="HIG1" s="1210"/>
      <c r="HIH1" s="1210"/>
      <c r="HII1" s="1210"/>
      <c r="HIJ1" s="1210"/>
      <c r="HIK1" s="1210"/>
      <c r="HIL1" s="1210"/>
      <c r="HIM1" s="1210"/>
      <c r="HIN1" s="1210"/>
      <c r="HIO1" s="1210"/>
      <c r="HIP1" s="1210"/>
      <c r="HIQ1" s="1210"/>
      <c r="HIR1" s="1210"/>
      <c r="HIS1" s="1210"/>
      <c r="HIT1" s="1210"/>
      <c r="HIU1" s="1210"/>
      <c r="HIV1" s="1210"/>
      <c r="HIW1" s="1210"/>
      <c r="HIX1" s="1210"/>
      <c r="HIY1" s="1210"/>
      <c r="HIZ1" s="1210"/>
      <c r="HJA1" s="1210"/>
      <c r="HJB1" s="1210"/>
      <c r="HJC1" s="1210"/>
      <c r="HJD1" s="1210"/>
      <c r="HJE1" s="1210"/>
      <c r="HJF1" s="1210"/>
      <c r="HJG1" s="1210"/>
      <c r="HJH1" s="1210"/>
      <c r="HJI1" s="1210"/>
      <c r="HJJ1" s="1210"/>
      <c r="HJK1" s="1210"/>
      <c r="HJL1" s="1210"/>
      <c r="HJM1" s="1210"/>
      <c r="HJN1" s="1210"/>
      <c r="HJO1" s="1210"/>
      <c r="HJP1" s="1210"/>
      <c r="HJQ1" s="1210"/>
      <c r="HJR1" s="1210"/>
      <c r="HJS1" s="1210"/>
      <c r="HJT1" s="1210"/>
      <c r="HJU1" s="1210"/>
      <c r="HJV1" s="1210"/>
      <c r="HJW1" s="1210"/>
      <c r="HJX1" s="1210"/>
      <c r="HJY1" s="1210"/>
      <c r="HJZ1" s="1210"/>
      <c r="HKA1" s="1210"/>
      <c r="HKB1" s="1210"/>
      <c r="HKC1" s="1210"/>
      <c r="HKD1" s="1210"/>
      <c r="HKE1" s="1210"/>
      <c r="HKF1" s="1210"/>
      <c r="HKG1" s="1210"/>
      <c r="HKH1" s="1210"/>
      <c r="HKI1" s="1210"/>
      <c r="HKJ1" s="1210"/>
      <c r="HKK1" s="1210"/>
      <c r="HKL1" s="1210"/>
      <c r="HKM1" s="1210"/>
      <c r="HKN1" s="1210"/>
      <c r="HKO1" s="1210"/>
      <c r="HKP1" s="1210"/>
      <c r="HKQ1" s="1210"/>
      <c r="HKR1" s="1210"/>
      <c r="HKS1" s="1210"/>
      <c r="HKT1" s="1210"/>
      <c r="HKU1" s="1210"/>
      <c r="HKV1" s="1210"/>
      <c r="HKW1" s="1210"/>
      <c r="HKX1" s="1210"/>
      <c r="HKY1" s="1210"/>
      <c r="HKZ1" s="1210"/>
      <c r="HLA1" s="1210"/>
      <c r="HLB1" s="1210"/>
      <c r="HLC1" s="1210"/>
      <c r="HLD1" s="1210"/>
      <c r="HLE1" s="1210"/>
      <c r="HLF1" s="1210"/>
      <c r="HLG1" s="1210"/>
      <c r="HLH1" s="1210"/>
      <c r="HLI1" s="1210"/>
      <c r="HLJ1" s="1210"/>
      <c r="HLK1" s="1210"/>
      <c r="HLL1" s="1210"/>
      <c r="HLM1" s="1210"/>
      <c r="HLN1" s="1210"/>
      <c r="HLO1" s="1210"/>
      <c r="HLP1" s="1210"/>
      <c r="HLQ1" s="1210"/>
      <c r="HLR1" s="1210"/>
      <c r="HLS1" s="1210"/>
      <c r="HLT1" s="1210"/>
      <c r="HLU1" s="1210"/>
      <c r="HLV1" s="1210"/>
      <c r="HLW1" s="1210"/>
      <c r="HLX1" s="1210"/>
      <c r="HLY1" s="1210"/>
      <c r="HLZ1" s="1210"/>
      <c r="HMA1" s="1210"/>
      <c r="HMB1" s="1210"/>
      <c r="HMC1" s="1210"/>
      <c r="HMD1" s="1210"/>
      <c r="HME1" s="1210"/>
      <c r="HMF1" s="1210"/>
      <c r="HMG1" s="1210"/>
      <c r="HMH1" s="1210"/>
      <c r="HMI1" s="1210"/>
      <c r="HMJ1" s="1210"/>
      <c r="HMK1" s="1210"/>
      <c r="HML1" s="1210"/>
      <c r="HMM1" s="1210"/>
      <c r="HMN1" s="1210"/>
      <c r="HMO1" s="1210"/>
      <c r="HMP1" s="1210"/>
      <c r="HMQ1" s="1210"/>
      <c r="HMR1" s="1210"/>
      <c r="HMS1" s="1210"/>
      <c r="HMT1" s="1210"/>
      <c r="HMU1" s="1210"/>
      <c r="HMV1" s="1210"/>
      <c r="HMW1" s="1210"/>
      <c r="HMX1" s="1210"/>
      <c r="HMY1" s="1210"/>
      <c r="HMZ1" s="1210"/>
      <c r="HNA1" s="1210"/>
      <c r="HNB1" s="1210"/>
      <c r="HNC1" s="1210"/>
      <c r="HND1" s="1210"/>
      <c r="HNE1" s="1210"/>
      <c r="HNF1" s="1210"/>
      <c r="HNG1" s="1210"/>
      <c r="HNH1" s="1210"/>
      <c r="HNI1" s="1210"/>
      <c r="HNJ1" s="1210"/>
      <c r="HNK1" s="1210"/>
      <c r="HNL1" s="1210"/>
      <c r="HNM1" s="1210"/>
      <c r="HNN1" s="1210"/>
      <c r="HNO1" s="1210"/>
      <c r="HNP1" s="1210"/>
      <c r="HNQ1" s="1210"/>
      <c r="HNR1" s="1210"/>
      <c r="HNS1" s="1210"/>
      <c r="HNT1" s="1210"/>
      <c r="HNU1" s="1210"/>
      <c r="HNV1" s="1210"/>
      <c r="HNW1" s="1210"/>
      <c r="HNX1" s="1210"/>
      <c r="HNY1" s="1210"/>
      <c r="HNZ1" s="1210"/>
      <c r="HOA1" s="1210"/>
      <c r="HOB1" s="1210"/>
      <c r="HOC1" s="1210"/>
      <c r="HOD1" s="1210"/>
      <c r="HOE1" s="1210"/>
      <c r="HOF1" s="1210"/>
      <c r="HOG1" s="1210"/>
      <c r="HOH1" s="1210"/>
      <c r="HOI1" s="1210"/>
      <c r="HOJ1" s="1210"/>
      <c r="HOK1" s="1210"/>
      <c r="HOL1" s="1210"/>
      <c r="HOM1" s="1210"/>
      <c r="HON1" s="1210"/>
      <c r="HOO1" s="1210"/>
      <c r="HOP1" s="1210"/>
      <c r="HOQ1" s="1210"/>
      <c r="HOR1" s="1210"/>
      <c r="HOS1" s="1210"/>
      <c r="HOT1" s="1210"/>
      <c r="HOU1" s="1210"/>
      <c r="HOV1" s="1210"/>
      <c r="HOW1" s="1210"/>
      <c r="HOX1" s="1210"/>
      <c r="HOY1" s="1210"/>
      <c r="HOZ1" s="1210"/>
      <c r="HPA1" s="1210"/>
      <c r="HPB1" s="1210"/>
      <c r="HPC1" s="1210"/>
      <c r="HPD1" s="1210"/>
      <c r="HPE1" s="1210"/>
      <c r="HPF1" s="1210"/>
      <c r="HPG1" s="1210"/>
      <c r="HPH1" s="1210"/>
      <c r="HPI1" s="1210"/>
      <c r="HPJ1" s="1210"/>
      <c r="HPK1" s="1210"/>
      <c r="HPL1" s="1210"/>
      <c r="HPM1" s="1210"/>
      <c r="HPN1" s="1210"/>
      <c r="HPO1" s="1210"/>
      <c r="HPP1" s="1210"/>
      <c r="HPQ1" s="1210"/>
      <c r="HPR1" s="1210"/>
      <c r="HPS1" s="1210"/>
      <c r="HPT1" s="1210"/>
      <c r="HPU1" s="1210"/>
      <c r="HPV1" s="1210"/>
      <c r="HPW1" s="1210"/>
      <c r="HPX1" s="1210"/>
      <c r="HPY1" s="1210"/>
      <c r="HPZ1" s="1210"/>
      <c r="HQA1" s="1210"/>
      <c r="HQB1" s="1210"/>
      <c r="HQC1" s="1210"/>
      <c r="HQD1" s="1210"/>
      <c r="HQE1" s="1210"/>
      <c r="HQF1" s="1210"/>
      <c r="HQG1" s="1210"/>
      <c r="HQH1" s="1210"/>
      <c r="HQI1" s="1210"/>
      <c r="HQJ1" s="1210"/>
      <c r="HQK1" s="1210"/>
      <c r="HQL1" s="1210"/>
      <c r="HQM1" s="1210"/>
      <c r="HQN1" s="1210"/>
      <c r="HQO1" s="1210"/>
      <c r="HQP1" s="1210"/>
      <c r="HQQ1" s="1210"/>
      <c r="HQR1" s="1210"/>
      <c r="HQS1" s="1210"/>
      <c r="HQT1" s="1210"/>
      <c r="HQU1" s="1210"/>
      <c r="HQV1" s="1210"/>
      <c r="HQW1" s="1210"/>
      <c r="HQX1" s="1210"/>
      <c r="HQY1" s="1210"/>
      <c r="HQZ1" s="1210"/>
      <c r="HRA1" s="1210"/>
      <c r="HRB1" s="1210"/>
      <c r="HRC1" s="1210"/>
      <c r="HRD1" s="1210"/>
      <c r="HRE1" s="1210"/>
      <c r="HRF1" s="1210"/>
      <c r="HRG1" s="1210"/>
      <c r="HRH1" s="1210"/>
      <c r="HRI1" s="1210"/>
      <c r="HRJ1" s="1210"/>
      <c r="HRK1" s="1210"/>
      <c r="HRL1" s="1210"/>
      <c r="HRM1" s="1210"/>
      <c r="HRN1" s="1210"/>
      <c r="HRO1" s="1210"/>
      <c r="HRP1" s="1210"/>
      <c r="HRQ1" s="1210"/>
      <c r="HRR1" s="1210"/>
      <c r="HRS1" s="1210"/>
      <c r="HRT1" s="1210"/>
      <c r="HRU1" s="1210"/>
      <c r="HRV1" s="1210"/>
      <c r="HRW1" s="1210"/>
      <c r="HRX1" s="1210"/>
      <c r="HRY1" s="1210"/>
      <c r="HRZ1" s="1210"/>
      <c r="HSA1" s="1210"/>
      <c r="HSB1" s="1210"/>
      <c r="HSC1" s="1210"/>
      <c r="HSD1" s="1210"/>
      <c r="HSE1" s="1210"/>
      <c r="HSF1" s="1210"/>
      <c r="HSG1" s="1210"/>
      <c r="HSH1" s="1210"/>
      <c r="HSI1" s="1210"/>
      <c r="HSJ1" s="1210"/>
      <c r="HSK1" s="1210"/>
      <c r="HSL1" s="1210"/>
      <c r="HSM1" s="1210"/>
      <c r="HSN1" s="1210"/>
      <c r="HSO1" s="1210"/>
      <c r="HSP1" s="1210"/>
      <c r="HSQ1" s="1210"/>
      <c r="HSR1" s="1210"/>
      <c r="HSS1" s="1210"/>
      <c r="HST1" s="1210"/>
      <c r="HSU1" s="1210"/>
      <c r="HSV1" s="1210"/>
      <c r="HSW1" s="1210"/>
      <c r="HSX1" s="1210"/>
      <c r="HSY1" s="1210"/>
      <c r="HSZ1" s="1210"/>
      <c r="HTA1" s="1210"/>
      <c r="HTB1" s="1210"/>
      <c r="HTC1" s="1210"/>
      <c r="HTD1" s="1210"/>
      <c r="HTE1" s="1210"/>
      <c r="HTF1" s="1210"/>
      <c r="HTG1" s="1210"/>
      <c r="HTH1" s="1210"/>
      <c r="HTI1" s="1210"/>
      <c r="HTJ1" s="1210"/>
      <c r="HTK1" s="1210"/>
      <c r="HTL1" s="1210"/>
      <c r="HTM1" s="1210"/>
      <c r="HTN1" s="1210"/>
      <c r="HTO1" s="1210"/>
      <c r="HTP1" s="1210"/>
      <c r="HTQ1" s="1210"/>
      <c r="HTR1" s="1210"/>
      <c r="HTS1" s="1210"/>
      <c r="HTT1" s="1210"/>
      <c r="HTU1" s="1210"/>
      <c r="HTV1" s="1210"/>
      <c r="HTW1" s="1210"/>
      <c r="HTX1" s="1210"/>
      <c r="HTY1" s="1210"/>
      <c r="HTZ1" s="1210"/>
      <c r="HUA1" s="1210"/>
      <c r="HUB1" s="1210"/>
      <c r="HUC1" s="1210"/>
      <c r="HUD1" s="1210"/>
      <c r="HUE1" s="1210"/>
      <c r="HUF1" s="1210"/>
      <c r="HUG1" s="1210"/>
      <c r="HUH1" s="1210"/>
      <c r="HUI1" s="1210"/>
      <c r="HUJ1" s="1210"/>
      <c r="HUK1" s="1210"/>
      <c r="HUL1" s="1210"/>
      <c r="HUM1" s="1210"/>
      <c r="HUN1" s="1210"/>
      <c r="HUO1" s="1210"/>
      <c r="HUP1" s="1210"/>
      <c r="HUQ1" s="1210"/>
      <c r="HUR1" s="1210"/>
      <c r="HUS1" s="1210"/>
      <c r="HUT1" s="1210"/>
      <c r="HUU1" s="1210"/>
      <c r="HUV1" s="1210"/>
      <c r="HUW1" s="1210"/>
      <c r="HUX1" s="1210"/>
      <c r="HUY1" s="1210"/>
      <c r="HUZ1" s="1210"/>
      <c r="HVA1" s="1210"/>
      <c r="HVB1" s="1210"/>
      <c r="HVC1" s="1210"/>
      <c r="HVD1" s="1210"/>
      <c r="HVE1" s="1210"/>
      <c r="HVF1" s="1210"/>
      <c r="HVG1" s="1210"/>
      <c r="HVH1" s="1210"/>
      <c r="HVI1" s="1210"/>
      <c r="HVJ1" s="1210"/>
      <c r="HVK1" s="1210"/>
      <c r="HVL1" s="1210"/>
      <c r="HVM1" s="1210"/>
      <c r="HVN1" s="1210"/>
      <c r="HVO1" s="1210"/>
      <c r="HVP1" s="1210"/>
      <c r="HVQ1" s="1210"/>
      <c r="HVR1" s="1210"/>
      <c r="HVS1" s="1210"/>
      <c r="HVT1" s="1210"/>
      <c r="HVU1" s="1210"/>
      <c r="HVV1" s="1210"/>
      <c r="HVW1" s="1210"/>
      <c r="HVX1" s="1210"/>
      <c r="HVY1" s="1210"/>
      <c r="HVZ1" s="1210"/>
      <c r="HWA1" s="1210"/>
      <c r="HWB1" s="1210"/>
      <c r="HWC1" s="1210"/>
      <c r="HWD1" s="1210"/>
      <c r="HWE1" s="1210"/>
      <c r="HWF1" s="1210"/>
      <c r="HWG1" s="1210"/>
      <c r="HWH1" s="1210"/>
      <c r="HWI1" s="1210"/>
      <c r="HWJ1" s="1210"/>
      <c r="HWK1" s="1210"/>
      <c r="HWL1" s="1210"/>
      <c r="HWM1" s="1210"/>
      <c r="HWN1" s="1210"/>
      <c r="HWO1" s="1210"/>
      <c r="HWP1" s="1210"/>
      <c r="HWQ1" s="1210"/>
      <c r="HWR1" s="1210"/>
      <c r="HWS1" s="1210"/>
      <c r="HWT1" s="1210"/>
      <c r="HWU1" s="1210"/>
      <c r="HWV1" s="1210"/>
      <c r="HWW1" s="1210"/>
      <c r="HWX1" s="1210"/>
      <c r="HWY1" s="1210"/>
      <c r="HWZ1" s="1210"/>
      <c r="HXA1" s="1210"/>
      <c r="HXB1" s="1210"/>
      <c r="HXC1" s="1210"/>
      <c r="HXD1" s="1210"/>
      <c r="HXE1" s="1210"/>
      <c r="HXF1" s="1210"/>
      <c r="HXG1" s="1210"/>
      <c r="HXH1" s="1210"/>
      <c r="HXI1" s="1210"/>
      <c r="HXJ1" s="1210"/>
      <c r="HXK1" s="1210"/>
      <c r="HXL1" s="1210"/>
      <c r="HXM1" s="1210"/>
      <c r="HXN1" s="1210"/>
      <c r="HXO1" s="1210"/>
      <c r="HXP1" s="1210"/>
      <c r="HXQ1" s="1210"/>
      <c r="HXR1" s="1210"/>
      <c r="HXS1" s="1210"/>
      <c r="HXT1" s="1210"/>
      <c r="HXU1" s="1210"/>
      <c r="HXV1" s="1210"/>
      <c r="HXW1" s="1210"/>
      <c r="HXX1" s="1210"/>
      <c r="HXY1" s="1210"/>
      <c r="HXZ1" s="1210"/>
      <c r="HYA1" s="1210"/>
      <c r="HYB1" s="1210"/>
      <c r="HYC1" s="1210"/>
      <c r="HYD1" s="1210"/>
      <c r="HYE1" s="1210"/>
      <c r="HYF1" s="1210"/>
      <c r="HYG1" s="1210"/>
      <c r="HYH1" s="1210"/>
      <c r="HYI1" s="1210"/>
      <c r="HYJ1" s="1210"/>
      <c r="HYK1" s="1210"/>
      <c r="HYL1" s="1210"/>
      <c r="HYM1" s="1210"/>
      <c r="HYN1" s="1210"/>
      <c r="HYO1" s="1210"/>
      <c r="HYP1" s="1210"/>
      <c r="HYQ1" s="1210"/>
      <c r="HYR1" s="1210"/>
      <c r="HYS1" s="1210"/>
      <c r="HYT1" s="1210"/>
      <c r="HYU1" s="1210"/>
      <c r="HYV1" s="1210"/>
      <c r="HYW1" s="1210"/>
      <c r="HYX1" s="1210"/>
      <c r="HYY1" s="1210"/>
      <c r="HYZ1" s="1210"/>
      <c r="HZA1" s="1210"/>
      <c r="HZB1" s="1210"/>
      <c r="HZC1" s="1210"/>
      <c r="HZD1" s="1210"/>
      <c r="HZE1" s="1210"/>
      <c r="HZF1" s="1210"/>
      <c r="HZG1" s="1210"/>
      <c r="HZH1" s="1210"/>
      <c r="HZI1" s="1210"/>
      <c r="HZJ1" s="1210"/>
      <c r="HZK1" s="1210"/>
      <c r="HZL1" s="1210"/>
      <c r="HZM1" s="1210"/>
      <c r="HZN1" s="1210"/>
      <c r="HZO1" s="1210"/>
      <c r="HZP1" s="1210"/>
      <c r="HZQ1" s="1210"/>
      <c r="HZR1" s="1210"/>
      <c r="HZS1" s="1210"/>
      <c r="HZT1" s="1210"/>
      <c r="HZU1" s="1210"/>
      <c r="HZV1" s="1210"/>
      <c r="HZW1" s="1210"/>
      <c r="HZX1" s="1210"/>
      <c r="HZY1" s="1210"/>
      <c r="HZZ1" s="1210"/>
      <c r="IAA1" s="1210"/>
      <c r="IAB1" s="1210"/>
      <c r="IAC1" s="1210"/>
      <c r="IAD1" s="1210"/>
      <c r="IAE1" s="1210"/>
      <c r="IAF1" s="1210"/>
      <c r="IAG1" s="1210"/>
      <c r="IAH1" s="1210"/>
      <c r="IAI1" s="1210"/>
      <c r="IAJ1" s="1210"/>
      <c r="IAK1" s="1210"/>
      <c r="IAL1" s="1210"/>
      <c r="IAM1" s="1210"/>
      <c r="IAN1" s="1210"/>
      <c r="IAO1" s="1210"/>
      <c r="IAP1" s="1210"/>
      <c r="IAQ1" s="1210"/>
      <c r="IAR1" s="1210"/>
      <c r="IAS1" s="1210"/>
      <c r="IAT1" s="1210"/>
      <c r="IAU1" s="1210"/>
      <c r="IAV1" s="1210"/>
      <c r="IAW1" s="1210"/>
      <c r="IAX1" s="1210"/>
      <c r="IAY1" s="1210"/>
      <c r="IAZ1" s="1210"/>
      <c r="IBA1" s="1210"/>
      <c r="IBB1" s="1210"/>
      <c r="IBC1" s="1210"/>
      <c r="IBD1" s="1210"/>
      <c r="IBE1" s="1210"/>
      <c r="IBF1" s="1210"/>
      <c r="IBG1" s="1210"/>
      <c r="IBH1" s="1210"/>
      <c r="IBI1" s="1210"/>
      <c r="IBJ1" s="1210"/>
      <c r="IBK1" s="1210"/>
      <c r="IBL1" s="1210"/>
      <c r="IBM1" s="1210"/>
      <c r="IBN1" s="1210"/>
      <c r="IBO1" s="1210"/>
      <c r="IBP1" s="1210"/>
      <c r="IBQ1" s="1210"/>
      <c r="IBR1" s="1210"/>
      <c r="IBS1" s="1210"/>
      <c r="IBT1" s="1210"/>
      <c r="IBU1" s="1210"/>
      <c r="IBV1" s="1210"/>
      <c r="IBW1" s="1210"/>
      <c r="IBX1" s="1210"/>
      <c r="IBY1" s="1210"/>
      <c r="IBZ1" s="1210"/>
      <c r="ICA1" s="1210"/>
      <c r="ICB1" s="1210"/>
      <c r="ICC1" s="1210"/>
      <c r="ICD1" s="1210"/>
      <c r="ICE1" s="1210"/>
      <c r="ICF1" s="1210"/>
      <c r="ICG1" s="1210"/>
      <c r="ICH1" s="1210"/>
      <c r="ICI1" s="1210"/>
      <c r="ICJ1" s="1210"/>
      <c r="ICK1" s="1210"/>
      <c r="ICL1" s="1210"/>
      <c r="ICM1" s="1210"/>
      <c r="ICN1" s="1210"/>
      <c r="ICO1" s="1210"/>
      <c r="ICP1" s="1210"/>
      <c r="ICQ1" s="1210"/>
      <c r="ICR1" s="1210"/>
      <c r="ICS1" s="1210"/>
      <c r="ICT1" s="1210"/>
      <c r="ICU1" s="1210"/>
      <c r="ICV1" s="1210"/>
      <c r="ICW1" s="1210"/>
      <c r="ICX1" s="1210"/>
      <c r="ICY1" s="1210"/>
      <c r="ICZ1" s="1210"/>
      <c r="IDA1" s="1210"/>
      <c r="IDB1" s="1210"/>
      <c r="IDC1" s="1210"/>
      <c r="IDD1" s="1210"/>
      <c r="IDE1" s="1210"/>
      <c r="IDF1" s="1210"/>
      <c r="IDG1" s="1210"/>
      <c r="IDH1" s="1210"/>
      <c r="IDI1" s="1210"/>
      <c r="IDJ1" s="1210"/>
      <c r="IDK1" s="1210"/>
      <c r="IDL1" s="1210"/>
      <c r="IDM1" s="1210"/>
      <c r="IDN1" s="1210"/>
      <c r="IDO1" s="1210"/>
      <c r="IDP1" s="1210"/>
      <c r="IDQ1" s="1210"/>
      <c r="IDR1" s="1210"/>
      <c r="IDS1" s="1210"/>
      <c r="IDT1" s="1210"/>
      <c r="IDU1" s="1210"/>
      <c r="IDV1" s="1210"/>
      <c r="IDW1" s="1210"/>
      <c r="IDX1" s="1210"/>
      <c r="IDY1" s="1210"/>
      <c r="IDZ1" s="1210"/>
      <c r="IEA1" s="1210"/>
      <c r="IEB1" s="1210"/>
      <c r="IEC1" s="1210"/>
      <c r="IED1" s="1210"/>
      <c r="IEE1" s="1210"/>
      <c r="IEF1" s="1210"/>
      <c r="IEG1" s="1210"/>
      <c r="IEH1" s="1210"/>
      <c r="IEI1" s="1210"/>
      <c r="IEJ1" s="1210"/>
      <c r="IEK1" s="1210"/>
      <c r="IEL1" s="1210"/>
      <c r="IEM1" s="1210"/>
      <c r="IEN1" s="1210"/>
      <c r="IEO1" s="1210"/>
      <c r="IEP1" s="1210"/>
      <c r="IEQ1" s="1210"/>
      <c r="IER1" s="1210"/>
      <c r="IES1" s="1210"/>
      <c r="IET1" s="1210"/>
      <c r="IEU1" s="1210"/>
      <c r="IEV1" s="1210"/>
      <c r="IEW1" s="1210"/>
      <c r="IEX1" s="1210"/>
      <c r="IEY1" s="1210"/>
      <c r="IEZ1" s="1210"/>
      <c r="IFA1" s="1210"/>
      <c r="IFB1" s="1210"/>
      <c r="IFC1" s="1210"/>
      <c r="IFD1" s="1210"/>
      <c r="IFE1" s="1210"/>
      <c r="IFF1" s="1210"/>
      <c r="IFG1" s="1210"/>
      <c r="IFH1" s="1210"/>
      <c r="IFI1" s="1210"/>
      <c r="IFJ1" s="1210"/>
      <c r="IFK1" s="1210"/>
      <c r="IFL1" s="1210"/>
      <c r="IFM1" s="1210"/>
      <c r="IFN1" s="1210"/>
      <c r="IFO1" s="1210"/>
      <c r="IFP1" s="1210"/>
      <c r="IFQ1" s="1210"/>
      <c r="IFR1" s="1210"/>
      <c r="IFS1" s="1210"/>
      <c r="IFT1" s="1210"/>
      <c r="IFU1" s="1210"/>
      <c r="IFV1" s="1210"/>
      <c r="IFW1" s="1210"/>
      <c r="IFX1" s="1210"/>
      <c r="IFY1" s="1210"/>
      <c r="IFZ1" s="1210"/>
      <c r="IGA1" s="1210"/>
      <c r="IGB1" s="1210"/>
      <c r="IGC1" s="1210"/>
      <c r="IGD1" s="1210"/>
      <c r="IGE1" s="1210"/>
      <c r="IGF1" s="1210"/>
      <c r="IGG1" s="1210"/>
      <c r="IGH1" s="1210"/>
      <c r="IGI1" s="1210"/>
      <c r="IGJ1" s="1210"/>
      <c r="IGK1" s="1210"/>
      <c r="IGL1" s="1210"/>
      <c r="IGM1" s="1210"/>
      <c r="IGN1" s="1210"/>
      <c r="IGO1" s="1210"/>
      <c r="IGP1" s="1210"/>
      <c r="IGQ1" s="1210"/>
      <c r="IGR1" s="1210"/>
      <c r="IGS1" s="1210"/>
      <c r="IGT1" s="1210"/>
      <c r="IGU1" s="1210"/>
      <c r="IGV1" s="1210"/>
      <c r="IGW1" s="1210"/>
      <c r="IGX1" s="1210"/>
      <c r="IGY1" s="1210"/>
      <c r="IGZ1" s="1210"/>
      <c r="IHA1" s="1210"/>
      <c r="IHB1" s="1210"/>
      <c r="IHC1" s="1210"/>
      <c r="IHD1" s="1210"/>
      <c r="IHE1" s="1210"/>
      <c r="IHF1" s="1210"/>
      <c r="IHG1" s="1210"/>
      <c r="IHH1" s="1210"/>
      <c r="IHI1" s="1210"/>
      <c r="IHJ1" s="1210"/>
      <c r="IHK1" s="1210"/>
      <c r="IHL1" s="1210"/>
      <c r="IHM1" s="1210"/>
      <c r="IHN1" s="1210"/>
      <c r="IHO1" s="1210"/>
      <c r="IHP1" s="1210"/>
      <c r="IHQ1" s="1210"/>
      <c r="IHR1" s="1210"/>
      <c r="IHS1" s="1210"/>
      <c r="IHT1" s="1210"/>
      <c r="IHU1" s="1210"/>
      <c r="IHV1" s="1210"/>
      <c r="IHW1" s="1210"/>
      <c r="IHX1" s="1210"/>
      <c r="IHY1" s="1210"/>
      <c r="IHZ1" s="1210"/>
      <c r="IIA1" s="1210"/>
      <c r="IIB1" s="1210"/>
      <c r="IIC1" s="1210"/>
      <c r="IID1" s="1210"/>
      <c r="IIE1" s="1210"/>
      <c r="IIF1" s="1210"/>
      <c r="IIG1" s="1210"/>
      <c r="IIH1" s="1210"/>
      <c r="III1" s="1210"/>
      <c r="IIJ1" s="1210"/>
      <c r="IIK1" s="1210"/>
      <c r="IIL1" s="1210"/>
      <c r="IIM1" s="1210"/>
      <c r="IIN1" s="1210"/>
      <c r="IIO1" s="1210"/>
      <c r="IIP1" s="1210"/>
      <c r="IIQ1" s="1210"/>
      <c r="IIR1" s="1210"/>
      <c r="IIS1" s="1210"/>
      <c r="IIT1" s="1210"/>
      <c r="IIU1" s="1210"/>
      <c r="IIV1" s="1210"/>
      <c r="IIW1" s="1210"/>
      <c r="IIX1" s="1210"/>
      <c r="IIY1" s="1210"/>
      <c r="IIZ1" s="1210"/>
      <c r="IJA1" s="1210"/>
      <c r="IJB1" s="1210"/>
      <c r="IJC1" s="1210"/>
      <c r="IJD1" s="1210"/>
      <c r="IJE1" s="1210"/>
      <c r="IJF1" s="1210"/>
      <c r="IJG1" s="1210"/>
      <c r="IJH1" s="1210"/>
      <c r="IJI1" s="1210"/>
      <c r="IJJ1" s="1210"/>
      <c r="IJK1" s="1210"/>
      <c r="IJL1" s="1210"/>
      <c r="IJM1" s="1210"/>
      <c r="IJN1" s="1210"/>
      <c r="IJO1" s="1210"/>
      <c r="IJP1" s="1210"/>
      <c r="IJQ1" s="1210"/>
      <c r="IJR1" s="1210"/>
      <c r="IJS1" s="1210"/>
      <c r="IJT1" s="1210"/>
      <c r="IJU1" s="1210"/>
      <c r="IJV1" s="1210"/>
      <c r="IJW1" s="1210"/>
      <c r="IJX1" s="1210"/>
      <c r="IJY1" s="1210"/>
      <c r="IJZ1" s="1210"/>
      <c r="IKA1" s="1210"/>
      <c r="IKB1" s="1210"/>
      <c r="IKC1" s="1210"/>
      <c r="IKD1" s="1210"/>
      <c r="IKE1" s="1210"/>
      <c r="IKF1" s="1210"/>
      <c r="IKG1" s="1210"/>
      <c r="IKH1" s="1210"/>
      <c r="IKI1" s="1210"/>
      <c r="IKJ1" s="1210"/>
      <c r="IKK1" s="1210"/>
      <c r="IKL1" s="1210"/>
      <c r="IKM1" s="1210"/>
      <c r="IKN1" s="1210"/>
      <c r="IKO1" s="1210"/>
      <c r="IKP1" s="1210"/>
      <c r="IKQ1" s="1210"/>
      <c r="IKR1" s="1210"/>
      <c r="IKS1" s="1210"/>
      <c r="IKT1" s="1210"/>
      <c r="IKU1" s="1210"/>
      <c r="IKV1" s="1210"/>
      <c r="IKW1" s="1210"/>
      <c r="IKX1" s="1210"/>
      <c r="IKY1" s="1210"/>
      <c r="IKZ1" s="1210"/>
      <c r="ILA1" s="1210"/>
      <c r="ILB1" s="1210"/>
      <c r="ILC1" s="1210"/>
      <c r="ILD1" s="1210"/>
      <c r="ILE1" s="1210"/>
      <c r="ILF1" s="1210"/>
      <c r="ILG1" s="1210"/>
      <c r="ILH1" s="1210"/>
      <c r="ILI1" s="1210"/>
      <c r="ILJ1" s="1210"/>
      <c r="ILK1" s="1210"/>
      <c r="ILL1" s="1210"/>
      <c r="ILM1" s="1210"/>
      <c r="ILN1" s="1210"/>
      <c r="ILO1" s="1210"/>
      <c r="ILP1" s="1210"/>
      <c r="ILQ1" s="1210"/>
      <c r="ILR1" s="1210"/>
      <c r="ILS1" s="1210"/>
      <c r="ILT1" s="1210"/>
      <c r="ILU1" s="1210"/>
      <c r="ILV1" s="1210"/>
      <c r="ILW1" s="1210"/>
      <c r="ILX1" s="1210"/>
      <c r="ILY1" s="1210"/>
      <c r="ILZ1" s="1210"/>
      <c r="IMA1" s="1210"/>
      <c r="IMB1" s="1210"/>
      <c r="IMC1" s="1210"/>
      <c r="IMD1" s="1210"/>
      <c r="IME1" s="1210"/>
      <c r="IMF1" s="1210"/>
      <c r="IMG1" s="1210"/>
      <c r="IMH1" s="1210"/>
      <c r="IMI1" s="1210"/>
      <c r="IMJ1" s="1210"/>
      <c r="IMK1" s="1210"/>
      <c r="IML1" s="1210"/>
      <c r="IMM1" s="1210"/>
      <c r="IMN1" s="1210"/>
      <c r="IMO1" s="1210"/>
      <c r="IMP1" s="1210"/>
      <c r="IMQ1" s="1210"/>
      <c r="IMR1" s="1210"/>
      <c r="IMS1" s="1210"/>
      <c r="IMT1" s="1210"/>
      <c r="IMU1" s="1210"/>
      <c r="IMV1" s="1210"/>
      <c r="IMW1" s="1210"/>
      <c r="IMX1" s="1210"/>
      <c r="IMY1" s="1210"/>
      <c r="IMZ1" s="1210"/>
      <c r="INA1" s="1210"/>
      <c r="INB1" s="1210"/>
      <c r="INC1" s="1210"/>
      <c r="IND1" s="1210"/>
      <c r="INE1" s="1210"/>
      <c r="INF1" s="1210"/>
      <c r="ING1" s="1210"/>
      <c r="INH1" s="1210"/>
      <c r="INI1" s="1210"/>
      <c r="INJ1" s="1210"/>
      <c r="INK1" s="1210"/>
      <c r="INL1" s="1210"/>
      <c r="INM1" s="1210"/>
      <c r="INN1" s="1210"/>
      <c r="INO1" s="1210"/>
      <c r="INP1" s="1210"/>
      <c r="INQ1" s="1210"/>
      <c r="INR1" s="1210"/>
      <c r="INS1" s="1210"/>
      <c r="INT1" s="1210"/>
      <c r="INU1" s="1210"/>
      <c r="INV1" s="1210"/>
      <c r="INW1" s="1210"/>
      <c r="INX1" s="1210"/>
      <c r="INY1" s="1210"/>
      <c r="INZ1" s="1210"/>
      <c r="IOA1" s="1210"/>
      <c r="IOB1" s="1210"/>
      <c r="IOC1" s="1210"/>
      <c r="IOD1" s="1210"/>
      <c r="IOE1" s="1210"/>
      <c r="IOF1" s="1210"/>
      <c r="IOG1" s="1210"/>
      <c r="IOH1" s="1210"/>
      <c r="IOI1" s="1210"/>
      <c r="IOJ1" s="1210"/>
      <c r="IOK1" s="1210"/>
      <c r="IOL1" s="1210"/>
      <c r="IOM1" s="1210"/>
      <c r="ION1" s="1210"/>
      <c r="IOO1" s="1210"/>
      <c r="IOP1" s="1210"/>
      <c r="IOQ1" s="1210"/>
      <c r="IOR1" s="1210"/>
      <c r="IOS1" s="1210"/>
      <c r="IOT1" s="1210"/>
      <c r="IOU1" s="1210"/>
      <c r="IOV1" s="1210"/>
      <c r="IOW1" s="1210"/>
      <c r="IOX1" s="1210"/>
      <c r="IOY1" s="1210"/>
      <c r="IOZ1" s="1210"/>
      <c r="IPA1" s="1210"/>
      <c r="IPB1" s="1210"/>
      <c r="IPC1" s="1210"/>
      <c r="IPD1" s="1210"/>
      <c r="IPE1" s="1210"/>
      <c r="IPF1" s="1210"/>
      <c r="IPG1" s="1210"/>
      <c r="IPH1" s="1210"/>
      <c r="IPI1" s="1210"/>
      <c r="IPJ1" s="1210"/>
      <c r="IPK1" s="1210"/>
      <c r="IPL1" s="1210"/>
      <c r="IPM1" s="1210"/>
      <c r="IPN1" s="1210"/>
      <c r="IPO1" s="1210"/>
      <c r="IPP1" s="1210"/>
      <c r="IPQ1" s="1210"/>
      <c r="IPR1" s="1210"/>
      <c r="IPS1" s="1210"/>
      <c r="IPT1" s="1210"/>
      <c r="IPU1" s="1210"/>
      <c r="IPV1" s="1210"/>
      <c r="IPW1" s="1210"/>
      <c r="IPX1" s="1210"/>
      <c r="IPY1" s="1210"/>
      <c r="IPZ1" s="1210"/>
      <c r="IQA1" s="1210"/>
      <c r="IQB1" s="1210"/>
      <c r="IQC1" s="1210"/>
      <c r="IQD1" s="1210"/>
      <c r="IQE1" s="1210"/>
      <c r="IQF1" s="1210"/>
      <c r="IQG1" s="1210"/>
      <c r="IQH1" s="1210"/>
      <c r="IQI1" s="1210"/>
      <c r="IQJ1" s="1210"/>
      <c r="IQK1" s="1210"/>
      <c r="IQL1" s="1210"/>
      <c r="IQM1" s="1210"/>
      <c r="IQN1" s="1210"/>
      <c r="IQO1" s="1210"/>
      <c r="IQP1" s="1210"/>
      <c r="IQQ1" s="1210"/>
      <c r="IQR1" s="1210"/>
      <c r="IQS1" s="1210"/>
      <c r="IQT1" s="1210"/>
      <c r="IQU1" s="1210"/>
      <c r="IQV1" s="1210"/>
      <c r="IQW1" s="1210"/>
      <c r="IQX1" s="1210"/>
      <c r="IQY1" s="1210"/>
      <c r="IQZ1" s="1210"/>
      <c r="IRA1" s="1210"/>
      <c r="IRB1" s="1210"/>
      <c r="IRC1" s="1210"/>
      <c r="IRD1" s="1210"/>
      <c r="IRE1" s="1210"/>
      <c r="IRF1" s="1210"/>
      <c r="IRG1" s="1210"/>
      <c r="IRH1" s="1210"/>
      <c r="IRI1" s="1210"/>
      <c r="IRJ1" s="1210"/>
      <c r="IRK1" s="1210"/>
      <c r="IRL1" s="1210"/>
      <c r="IRM1" s="1210"/>
      <c r="IRN1" s="1210"/>
      <c r="IRO1" s="1210"/>
      <c r="IRP1" s="1210"/>
      <c r="IRQ1" s="1210"/>
      <c r="IRR1" s="1210"/>
      <c r="IRS1" s="1210"/>
      <c r="IRT1" s="1210"/>
      <c r="IRU1" s="1210"/>
      <c r="IRV1" s="1210"/>
      <c r="IRW1" s="1210"/>
      <c r="IRX1" s="1210"/>
      <c r="IRY1" s="1210"/>
      <c r="IRZ1" s="1210"/>
      <c r="ISA1" s="1210"/>
      <c r="ISB1" s="1210"/>
      <c r="ISC1" s="1210"/>
      <c r="ISD1" s="1210"/>
      <c r="ISE1" s="1210"/>
      <c r="ISF1" s="1210"/>
      <c r="ISG1" s="1210"/>
      <c r="ISH1" s="1210"/>
      <c r="ISI1" s="1210"/>
      <c r="ISJ1" s="1210"/>
      <c r="ISK1" s="1210"/>
      <c r="ISL1" s="1210"/>
      <c r="ISM1" s="1210"/>
      <c r="ISN1" s="1210"/>
      <c r="ISO1" s="1210"/>
      <c r="ISP1" s="1210"/>
      <c r="ISQ1" s="1210"/>
      <c r="ISR1" s="1210"/>
      <c r="ISS1" s="1210"/>
      <c r="IST1" s="1210"/>
      <c r="ISU1" s="1210"/>
      <c r="ISV1" s="1210"/>
      <c r="ISW1" s="1210"/>
      <c r="ISX1" s="1210"/>
      <c r="ISY1" s="1210"/>
      <c r="ISZ1" s="1210"/>
      <c r="ITA1" s="1210"/>
      <c r="ITB1" s="1210"/>
      <c r="ITC1" s="1210"/>
      <c r="ITD1" s="1210"/>
      <c r="ITE1" s="1210"/>
      <c r="ITF1" s="1210"/>
      <c r="ITG1" s="1210"/>
      <c r="ITH1" s="1210"/>
      <c r="ITI1" s="1210"/>
      <c r="ITJ1" s="1210"/>
      <c r="ITK1" s="1210"/>
      <c r="ITL1" s="1210"/>
      <c r="ITM1" s="1210"/>
      <c r="ITN1" s="1210"/>
      <c r="ITO1" s="1210"/>
      <c r="ITP1" s="1210"/>
      <c r="ITQ1" s="1210"/>
      <c r="ITR1" s="1210"/>
      <c r="ITS1" s="1210"/>
      <c r="ITT1" s="1210"/>
      <c r="ITU1" s="1210"/>
      <c r="ITV1" s="1210"/>
      <c r="ITW1" s="1210"/>
      <c r="ITX1" s="1210"/>
      <c r="ITY1" s="1210"/>
      <c r="ITZ1" s="1210"/>
      <c r="IUA1" s="1210"/>
      <c r="IUB1" s="1210"/>
      <c r="IUC1" s="1210"/>
      <c r="IUD1" s="1210"/>
      <c r="IUE1" s="1210"/>
      <c r="IUF1" s="1210"/>
      <c r="IUG1" s="1210"/>
      <c r="IUH1" s="1210"/>
      <c r="IUI1" s="1210"/>
      <c r="IUJ1" s="1210"/>
      <c r="IUK1" s="1210"/>
      <c r="IUL1" s="1210"/>
      <c r="IUM1" s="1210"/>
      <c r="IUN1" s="1210"/>
      <c r="IUO1" s="1210"/>
      <c r="IUP1" s="1210"/>
      <c r="IUQ1" s="1210"/>
      <c r="IUR1" s="1210"/>
      <c r="IUS1" s="1210"/>
      <c r="IUT1" s="1210"/>
      <c r="IUU1" s="1210"/>
      <c r="IUV1" s="1210"/>
      <c r="IUW1" s="1210"/>
      <c r="IUX1" s="1210"/>
      <c r="IUY1" s="1210"/>
      <c r="IUZ1" s="1210"/>
      <c r="IVA1" s="1210"/>
      <c r="IVB1" s="1210"/>
      <c r="IVC1" s="1210"/>
      <c r="IVD1" s="1210"/>
      <c r="IVE1" s="1210"/>
      <c r="IVF1" s="1210"/>
      <c r="IVG1" s="1210"/>
      <c r="IVH1" s="1210"/>
      <c r="IVI1" s="1210"/>
      <c r="IVJ1" s="1210"/>
      <c r="IVK1" s="1210"/>
      <c r="IVL1" s="1210"/>
      <c r="IVM1" s="1210"/>
      <c r="IVN1" s="1210"/>
      <c r="IVO1" s="1210"/>
      <c r="IVP1" s="1210"/>
      <c r="IVQ1" s="1210"/>
      <c r="IVR1" s="1210"/>
      <c r="IVS1" s="1210"/>
      <c r="IVT1" s="1210"/>
      <c r="IVU1" s="1210"/>
      <c r="IVV1" s="1210"/>
      <c r="IVW1" s="1210"/>
      <c r="IVX1" s="1210"/>
      <c r="IVY1" s="1210"/>
      <c r="IVZ1" s="1210"/>
      <c r="IWA1" s="1210"/>
      <c r="IWB1" s="1210"/>
      <c r="IWC1" s="1210"/>
      <c r="IWD1" s="1210"/>
      <c r="IWE1" s="1210"/>
      <c r="IWF1" s="1210"/>
      <c r="IWG1" s="1210"/>
      <c r="IWH1" s="1210"/>
      <c r="IWI1" s="1210"/>
      <c r="IWJ1" s="1210"/>
      <c r="IWK1" s="1210"/>
      <c r="IWL1" s="1210"/>
      <c r="IWM1" s="1210"/>
      <c r="IWN1" s="1210"/>
      <c r="IWO1" s="1210"/>
      <c r="IWP1" s="1210"/>
      <c r="IWQ1" s="1210"/>
      <c r="IWR1" s="1210"/>
      <c r="IWS1" s="1210"/>
      <c r="IWT1" s="1210"/>
      <c r="IWU1" s="1210"/>
      <c r="IWV1" s="1210"/>
      <c r="IWW1" s="1210"/>
      <c r="IWX1" s="1210"/>
      <c r="IWY1" s="1210"/>
      <c r="IWZ1" s="1210"/>
      <c r="IXA1" s="1210"/>
      <c r="IXB1" s="1210"/>
      <c r="IXC1" s="1210"/>
      <c r="IXD1" s="1210"/>
      <c r="IXE1" s="1210"/>
      <c r="IXF1" s="1210"/>
      <c r="IXG1" s="1210"/>
      <c r="IXH1" s="1210"/>
      <c r="IXI1" s="1210"/>
      <c r="IXJ1" s="1210"/>
      <c r="IXK1" s="1210"/>
      <c r="IXL1" s="1210"/>
      <c r="IXM1" s="1210"/>
      <c r="IXN1" s="1210"/>
      <c r="IXO1" s="1210"/>
      <c r="IXP1" s="1210"/>
      <c r="IXQ1" s="1210"/>
      <c r="IXR1" s="1210"/>
      <c r="IXS1" s="1210"/>
      <c r="IXT1" s="1210"/>
      <c r="IXU1" s="1210"/>
      <c r="IXV1" s="1210"/>
      <c r="IXW1" s="1210"/>
      <c r="IXX1" s="1210"/>
      <c r="IXY1" s="1210"/>
      <c r="IXZ1" s="1210"/>
      <c r="IYA1" s="1210"/>
      <c r="IYB1" s="1210"/>
      <c r="IYC1" s="1210"/>
      <c r="IYD1" s="1210"/>
      <c r="IYE1" s="1210"/>
      <c r="IYF1" s="1210"/>
      <c r="IYG1" s="1210"/>
      <c r="IYH1" s="1210"/>
      <c r="IYI1" s="1210"/>
      <c r="IYJ1" s="1210"/>
      <c r="IYK1" s="1210"/>
      <c r="IYL1" s="1210"/>
      <c r="IYM1" s="1210"/>
      <c r="IYN1" s="1210"/>
      <c r="IYO1" s="1210"/>
      <c r="IYP1" s="1210"/>
      <c r="IYQ1" s="1210"/>
      <c r="IYR1" s="1210"/>
      <c r="IYS1" s="1210"/>
      <c r="IYT1" s="1210"/>
      <c r="IYU1" s="1210"/>
      <c r="IYV1" s="1210"/>
      <c r="IYW1" s="1210"/>
      <c r="IYX1" s="1210"/>
      <c r="IYY1" s="1210"/>
      <c r="IYZ1" s="1210"/>
      <c r="IZA1" s="1210"/>
      <c r="IZB1" s="1210"/>
      <c r="IZC1" s="1210"/>
      <c r="IZD1" s="1210"/>
      <c r="IZE1" s="1210"/>
      <c r="IZF1" s="1210"/>
      <c r="IZG1" s="1210"/>
      <c r="IZH1" s="1210"/>
      <c r="IZI1" s="1210"/>
      <c r="IZJ1" s="1210"/>
      <c r="IZK1" s="1210"/>
      <c r="IZL1" s="1210"/>
      <c r="IZM1" s="1210"/>
      <c r="IZN1" s="1210"/>
      <c r="IZO1" s="1210"/>
      <c r="IZP1" s="1210"/>
      <c r="IZQ1" s="1210"/>
      <c r="IZR1" s="1210"/>
      <c r="IZS1" s="1210"/>
      <c r="IZT1" s="1210"/>
      <c r="IZU1" s="1210"/>
      <c r="IZV1" s="1210"/>
      <c r="IZW1" s="1210"/>
      <c r="IZX1" s="1210"/>
      <c r="IZY1" s="1210"/>
      <c r="IZZ1" s="1210"/>
      <c r="JAA1" s="1210"/>
      <c r="JAB1" s="1210"/>
      <c r="JAC1" s="1210"/>
      <c r="JAD1" s="1210"/>
      <c r="JAE1" s="1210"/>
      <c r="JAF1" s="1210"/>
      <c r="JAG1" s="1210"/>
      <c r="JAH1" s="1210"/>
      <c r="JAI1" s="1210"/>
      <c r="JAJ1" s="1210"/>
      <c r="JAK1" s="1210"/>
      <c r="JAL1" s="1210"/>
      <c r="JAM1" s="1210"/>
      <c r="JAN1" s="1210"/>
      <c r="JAO1" s="1210"/>
      <c r="JAP1" s="1210"/>
      <c r="JAQ1" s="1210"/>
      <c r="JAR1" s="1210"/>
      <c r="JAS1" s="1210"/>
      <c r="JAT1" s="1210"/>
      <c r="JAU1" s="1210"/>
      <c r="JAV1" s="1210"/>
      <c r="JAW1" s="1210"/>
      <c r="JAX1" s="1210"/>
      <c r="JAY1" s="1210"/>
      <c r="JAZ1" s="1210"/>
      <c r="JBA1" s="1210"/>
      <c r="JBB1" s="1210"/>
      <c r="JBC1" s="1210"/>
      <c r="JBD1" s="1210"/>
      <c r="JBE1" s="1210"/>
      <c r="JBF1" s="1210"/>
      <c r="JBG1" s="1210"/>
      <c r="JBH1" s="1210"/>
      <c r="JBI1" s="1210"/>
      <c r="JBJ1" s="1210"/>
      <c r="JBK1" s="1210"/>
      <c r="JBL1" s="1210"/>
      <c r="JBM1" s="1210"/>
      <c r="JBN1" s="1210"/>
      <c r="JBO1" s="1210"/>
      <c r="JBP1" s="1210"/>
      <c r="JBQ1" s="1210"/>
      <c r="JBR1" s="1210"/>
      <c r="JBS1" s="1210"/>
      <c r="JBT1" s="1210"/>
      <c r="JBU1" s="1210"/>
      <c r="JBV1" s="1210"/>
      <c r="JBW1" s="1210"/>
      <c r="JBX1" s="1210"/>
      <c r="JBY1" s="1210"/>
      <c r="JBZ1" s="1210"/>
      <c r="JCA1" s="1210"/>
      <c r="JCB1" s="1210"/>
      <c r="JCC1" s="1210"/>
      <c r="JCD1" s="1210"/>
      <c r="JCE1" s="1210"/>
      <c r="JCF1" s="1210"/>
      <c r="JCG1" s="1210"/>
      <c r="JCH1" s="1210"/>
      <c r="JCI1" s="1210"/>
      <c r="JCJ1" s="1210"/>
      <c r="JCK1" s="1210"/>
      <c r="JCL1" s="1210"/>
      <c r="JCM1" s="1210"/>
      <c r="JCN1" s="1210"/>
      <c r="JCO1" s="1210"/>
      <c r="JCP1" s="1210"/>
      <c r="JCQ1" s="1210"/>
      <c r="JCR1" s="1210"/>
      <c r="JCS1" s="1210"/>
      <c r="JCT1" s="1210"/>
      <c r="JCU1" s="1210"/>
      <c r="JCV1" s="1210"/>
      <c r="JCW1" s="1210"/>
      <c r="JCX1" s="1210"/>
      <c r="JCY1" s="1210"/>
      <c r="JCZ1" s="1210"/>
      <c r="JDA1" s="1210"/>
      <c r="JDB1" s="1210"/>
      <c r="JDC1" s="1210"/>
      <c r="JDD1" s="1210"/>
      <c r="JDE1" s="1210"/>
      <c r="JDF1" s="1210"/>
      <c r="JDG1" s="1210"/>
      <c r="JDH1" s="1210"/>
      <c r="JDI1" s="1210"/>
      <c r="JDJ1" s="1210"/>
      <c r="JDK1" s="1210"/>
      <c r="JDL1" s="1210"/>
      <c r="JDM1" s="1210"/>
      <c r="JDN1" s="1210"/>
      <c r="JDO1" s="1210"/>
      <c r="JDP1" s="1210"/>
      <c r="JDQ1" s="1210"/>
      <c r="JDR1" s="1210"/>
      <c r="JDS1" s="1210"/>
      <c r="JDT1" s="1210"/>
      <c r="JDU1" s="1210"/>
      <c r="JDV1" s="1210"/>
      <c r="JDW1" s="1210"/>
      <c r="JDX1" s="1210"/>
      <c r="JDY1" s="1210"/>
      <c r="JDZ1" s="1210"/>
      <c r="JEA1" s="1210"/>
      <c r="JEB1" s="1210"/>
      <c r="JEC1" s="1210"/>
      <c r="JED1" s="1210"/>
      <c r="JEE1" s="1210"/>
      <c r="JEF1" s="1210"/>
      <c r="JEG1" s="1210"/>
      <c r="JEH1" s="1210"/>
      <c r="JEI1" s="1210"/>
      <c r="JEJ1" s="1210"/>
      <c r="JEK1" s="1210"/>
      <c r="JEL1" s="1210"/>
      <c r="JEM1" s="1210"/>
      <c r="JEN1" s="1210"/>
      <c r="JEO1" s="1210"/>
      <c r="JEP1" s="1210"/>
      <c r="JEQ1" s="1210"/>
      <c r="JER1" s="1210"/>
      <c r="JES1" s="1210"/>
      <c r="JET1" s="1210"/>
      <c r="JEU1" s="1210"/>
      <c r="JEV1" s="1210"/>
      <c r="JEW1" s="1210"/>
      <c r="JEX1" s="1210"/>
      <c r="JEY1" s="1210"/>
      <c r="JEZ1" s="1210"/>
      <c r="JFA1" s="1210"/>
      <c r="JFB1" s="1210"/>
      <c r="JFC1" s="1210"/>
      <c r="JFD1" s="1210"/>
      <c r="JFE1" s="1210"/>
      <c r="JFF1" s="1210"/>
      <c r="JFG1" s="1210"/>
      <c r="JFH1" s="1210"/>
      <c r="JFI1" s="1210"/>
      <c r="JFJ1" s="1210"/>
      <c r="JFK1" s="1210"/>
      <c r="JFL1" s="1210"/>
      <c r="JFM1" s="1210"/>
      <c r="JFN1" s="1210"/>
      <c r="JFO1" s="1210"/>
      <c r="JFP1" s="1210"/>
      <c r="JFQ1" s="1210"/>
      <c r="JFR1" s="1210"/>
      <c r="JFS1" s="1210"/>
      <c r="JFT1" s="1210"/>
      <c r="JFU1" s="1210"/>
      <c r="JFV1" s="1210"/>
      <c r="JFW1" s="1210"/>
      <c r="JFX1" s="1210"/>
      <c r="JFY1" s="1210"/>
      <c r="JFZ1" s="1210"/>
      <c r="JGA1" s="1210"/>
      <c r="JGB1" s="1210"/>
      <c r="JGC1" s="1210"/>
      <c r="JGD1" s="1210"/>
      <c r="JGE1" s="1210"/>
      <c r="JGF1" s="1210"/>
      <c r="JGG1" s="1210"/>
      <c r="JGH1" s="1210"/>
      <c r="JGI1" s="1210"/>
      <c r="JGJ1" s="1210"/>
      <c r="JGK1" s="1210"/>
      <c r="JGL1" s="1210"/>
      <c r="JGM1" s="1210"/>
      <c r="JGN1" s="1210"/>
      <c r="JGO1" s="1210"/>
      <c r="JGP1" s="1210"/>
      <c r="JGQ1" s="1210"/>
      <c r="JGR1" s="1210"/>
      <c r="JGS1" s="1210"/>
      <c r="JGT1" s="1210"/>
      <c r="JGU1" s="1210"/>
      <c r="JGV1" s="1210"/>
      <c r="JGW1" s="1210"/>
      <c r="JGX1" s="1210"/>
      <c r="JGY1" s="1210"/>
      <c r="JGZ1" s="1210"/>
      <c r="JHA1" s="1210"/>
      <c r="JHB1" s="1210"/>
      <c r="JHC1" s="1210"/>
      <c r="JHD1" s="1210"/>
      <c r="JHE1" s="1210"/>
      <c r="JHF1" s="1210"/>
      <c r="JHG1" s="1210"/>
      <c r="JHH1" s="1210"/>
      <c r="JHI1" s="1210"/>
      <c r="JHJ1" s="1210"/>
      <c r="JHK1" s="1210"/>
      <c r="JHL1" s="1210"/>
      <c r="JHM1" s="1210"/>
      <c r="JHN1" s="1210"/>
      <c r="JHO1" s="1210"/>
      <c r="JHP1" s="1210"/>
      <c r="JHQ1" s="1210"/>
      <c r="JHR1" s="1210"/>
      <c r="JHS1" s="1210"/>
      <c r="JHT1" s="1210"/>
      <c r="JHU1" s="1210"/>
      <c r="JHV1" s="1210"/>
      <c r="JHW1" s="1210"/>
      <c r="JHX1" s="1210"/>
      <c r="JHY1" s="1210"/>
      <c r="JHZ1" s="1210"/>
      <c r="JIA1" s="1210"/>
      <c r="JIB1" s="1210"/>
      <c r="JIC1" s="1210"/>
      <c r="JID1" s="1210"/>
      <c r="JIE1" s="1210"/>
      <c r="JIF1" s="1210"/>
      <c r="JIG1" s="1210"/>
      <c r="JIH1" s="1210"/>
      <c r="JII1" s="1210"/>
      <c r="JIJ1" s="1210"/>
      <c r="JIK1" s="1210"/>
      <c r="JIL1" s="1210"/>
      <c r="JIM1" s="1210"/>
      <c r="JIN1" s="1210"/>
      <c r="JIO1" s="1210"/>
      <c r="JIP1" s="1210"/>
      <c r="JIQ1" s="1210"/>
      <c r="JIR1" s="1210"/>
      <c r="JIS1" s="1210"/>
      <c r="JIT1" s="1210"/>
      <c r="JIU1" s="1210"/>
      <c r="JIV1" s="1210"/>
      <c r="JIW1" s="1210"/>
      <c r="JIX1" s="1210"/>
      <c r="JIY1" s="1210"/>
      <c r="JIZ1" s="1210"/>
      <c r="JJA1" s="1210"/>
      <c r="JJB1" s="1210"/>
      <c r="JJC1" s="1210"/>
      <c r="JJD1" s="1210"/>
      <c r="JJE1" s="1210"/>
      <c r="JJF1" s="1210"/>
      <c r="JJG1" s="1210"/>
      <c r="JJH1" s="1210"/>
      <c r="JJI1" s="1210"/>
      <c r="JJJ1" s="1210"/>
      <c r="JJK1" s="1210"/>
      <c r="JJL1" s="1210"/>
      <c r="JJM1" s="1210"/>
      <c r="JJN1" s="1210"/>
      <c r="JJO1" s="1210"/>
      <c r="JJP1" s="1210"/>
      <c r="JJQ1" s="1210"/>
      <c r="JJR1" s="1210"/>
      <c r="JJS1" s="1210"/>
      <c r="JJT1" s="1210"/>
      <c r="JJU1" s="1210"/>
      <c r="JJV1" s="1210"/>
      <c r="JJW1" s="1210"/>
      <c r="JJX1" s="1210"/>
      <c r="JJY1" s="1210"/>
      <c r="JJZ1" s="1210"/>
      <c r="JKA1" s="1210"/>
      <c r="JKB1" s="1210"/>
      <c r="JKC1" s="1210"/>
      <c r="JKD1" s="1210"/>
      <c r="JKE1" s="1210"/>
      <c r="JKF1" s="1210"/>
      <c r="JKG1" s="1210"/>
      <c r="JKH1" s="1210"/>
      <c r="JKI1" s="1210"/>
      <c r="JKJ1" s="1210"/>
      <c r="JKK1" s="1210"/>
      <c r="JKL1" s="1210"/>
      <c r="JKM1" s="1210"/>
      <c r="JKN1" s="1210"/>
      <c r="JKO1" s="1210"/>
      <c r="JKP1" s="1210"/>
      <c r="JKQ1" s="1210"/>
      <c r="JKR1" s="1210"/>
      <c r="JKS1" s="1210"/>
      <c r="JKT1" s="1210"/>
      <c r="JKU1" s="1210"/>
      <c r="JKV1" s="1210"/>
      <c r="JKW1" s="1210"/>
      <c r="JKX1" s="1210"/>
      <c r="JKY1" s="1210"/>
      <c r="JKZ1" s="1210"/>
      <c r="JLA1" s="1210"/>
      <c r="JLB1" s="1210"/>
      <c r="JLC1" s="1210"/>
      <c r="JLD1" s="1210"/>
      <c r="JLE1" s="1210"/>
      <c r="JLF1" s="1210"/>
      <c r="JLG1" s="1210"/>
      <c r="JLH1" s="1210"/>
      <c r="JLI1" s="1210"/>
      <c r="JLJ1" s="1210"/>
      <c r="JLK1" s="1210"/>
      <c r="JLL1" s="1210"/>
      <c r="JLM1" s="1210"/>
      <c r="JLN1" s="1210"/>
      <c r="JLO1" s="1210"/>
      <c r="JLP1" s="1210"/>
      <c r="JLQ1" s="1210"/>
      <c r="JLR1" s="1210"/>
      <c r="JLS1" s="1210"/>
      <c r="JLT1" s="1210"/>
      <c r="JLU1" s="1210"/>
      <c r="JLV1" s="1210"/>
      <c r="JLW1" s="1210"/>
      <c r="JLX1" s="1210"/>
      <c r="JLY1" s="1210"/>
      <c r="JLZ1" s="1210"/>
      <c r="JMA1" s="1210"/>
      <c r="JMB1" s="1210"/>
      <c r="JMC1" s="1210"/>
      <c r="JMD1" s="1210"/>
      <c r="JME1" s="1210"/>
      <c r="JMF1" s="1210"/>
      <c r="JMG1" s="1210"/>
      <c r="JMH1" s="1210"/>
      <c r="JMI1" s="1210"/>
      <c r="JMJ1" s="1210"/>
      <c r="JMK1" s="1210"/>
      <c r="JML1" s="1210"/>
      <c r="JMM1" s="1210"/>
      <c r="JMN1" s="1210"/>
      <c r="JMO1" s="1210"/>
      <c r="JMP1" s="1210"/>
      <c r="JMQ1" s="1210"/>
      <c r="JMR1" s="1210"/>
      <c r="JMS1" s="1210"/>
      <c r="JMT1" s="1210"/>
      <c r="JMU1" s="1210"/>
      <c r="JMV1" s="1210"/>
      <c r="JMW1" s="1210"/>
      <c r="JMX1" s="1210"/>
      <c r="JMY1" s="1210"/>
      <c r="JMZ1" s="1210"/>
      <c r="JNA1" s="1210"/>
      <c r="JNB1" s="1210"/>
      <c r="JNC1" s="1210"/>
      <c r="JND1" s="1210"/>
      <c r="JNE1" s="1210"/>
      <c r="JNF1" s="1210"/>
      <c r="JNG1" s="1210"/>
      <c r="JNH1" s="1210"/>
      <c r="JNI1" s="1210"/>
      <c r="JNJ1" s="1210"/>
      <c r="JNK1" s="1210"/>
      <c r="JNL1" s="1210"/>
      <c r="JNM1" s="1210"/>
      <c r="JNN1" s="1210"/>
      <c r="JNO1" s="1210"/>
      <c r="JNP1" s="1210"/>
      <c r="JNQ1" s="1210"/>
      <c r="JNR1" s="1210"/>
      <c r="JNS1" s="1210"/>
      <c r="JNT1" s="1210"/>
      <c r="JNU1" s="1210"/>
      <c r="JNV1" s="1210"/>
      <c r="JNW1" s="1210"/>
      <c r="JNX1" s="1210"/>
      <c r="JNY1" s="1210"/>
      <c r="JNZ1" s="1210"/>
      <c r="JOA1" s="1210"/>
      <c r="JOB1" s="1210"/>
      <c r="JOC1" s="1210"/>
      <c r="JOD1" s="1210"/>
      <c r="JOE1" s="1210"/>
      <c r="JOF1" s="1210"/>
      <c r="JOG1" s="1210"/>
      <c r="JOH1" s="1210"/>
      <c r="JOI1" s="1210"/>
      <c r="JOJ1" s="1210"/>
      <c r="JOK1" s="1210"/>
      <c r="JOL1" s="1210"/>
      <c r="JOM1" s="1210"/>
      <c r="JON1" s="1210"/>
      <c r="JOO1" s="1210"/>
      <c r="JOP1" s="1210"/>
      <c r="JOQ1" s="1210"/>
      <c r="JOR1" s="1210"/>
      <c r="JOS1" s="1210"/>
      <c r="JOT1" s="1210"/>
      <c r="JOU1" s="1210"/>
      <c r="JOV1" s="1210"/>
      <c r="JOW1" s="1210"/>
      <c r="JOX1" s="1210"/>
      <c r="JOY1" s="1210"/>
      <c r="JOZ1" s="1210"/>
      <c r="JPA1" s="1210"/>
      <c r="JPB1" s="1210"/>
      <c r="JPC1" s="1210"/>
      <c r="JPD1" s="1210"/>
      <c r="JPE1" s="1210"/>
      <c r="JPF1" s="1210"/>
      <c r="JPG1" s="1210"/>
      <c r="JPH1" s="1210"/>
      <c r="JPI1" s="1210"/>
      <c r="JPJ1" s="1210"/>
      <c r="JPK1" s="1210"/>
      <c r="JPL1" s="1210"/>
      <c r="JPM1" s="1210"/>
      <c r="JPN1" s="1210"/>
      <c r="JPO1" s="1210"/>
      <c r="JPP1" s="1210"/>
      <c r="JPQ1" s="1210"/>
      <c r="JPR1" s="1210"/>
      <c r="JPS1" s="1210"/>
      <c r="JPT1" s="1210"/>
      <c r="JPU1" s="1210"/>
      <c r="JPV1" s="1210"/>
      <c r="JPW1" s="1210"/>
      <c r="JPX1" s="1210"/>
      <c r="JPY1" s="1210"/>
      <c r="JPZ1" s="1210"/>
      <c r="JQA1" s="1210"/>
      <c r="JQB1" s="1210"/>
      <c r="JQC1" s="1210"/>
      <c r="JQD1" s="1210"/>
      <c r="JQE1" s="1210"/>
      <c r="JQF1" s="1210"/>
      <c r="JQG1" s="1210"/>
      <c r="JQH1" s="1210"/>
      <c r="JQI1" s="1210"/>
      <c r="JQJ1" s="1210"/>
      <c r="JQK1" s="1210"/>
      <c r="JQL1" s="1210"/>
      <c r="JQM1" s="1210"/>
      <c r="JQN1" s="1210"/>
      <c r="JQO1" s="1210"/>
      <c r="JQP1" s="1210"/>
      <c r="JQQ1" s="1210"/>
      <c r="JQR1" s="1210"/>
      <c r="JQS1" s="1210"/>
      <c r="JQT1" s="1210"/>
      <c r="JQU1" s="1210"/>
      <c r="JQV1" s="1210"/>
      <c r="JQW1" s="1210"/>
      <c r="JQX1" s="1210"/>
      <c r="JQY1" s="1210"/>
      <c r="JQZ1" s="1210"/>
      <c r="JRA1" s="1210"/>
      <c r="JRB1" s="1210"/>
      <c r="JRC1" s="1210"/>
      <c r="JRD1" s="1210"/>
      <c r="JRE1" s="1210"/>
      <c r="JRF1" s="1210"/>
      <c r="JRG1" s="1210"/>
      <c r="JRH1" s="1210"/>
      <c r="JRI1" s="1210"/>
      <c r="JRJ1" s="1210"/>
      <c r="JRK1" s="1210"/>
      <c r="JRL1" s="1210"/>
      <c r="JRM1" s="1210"/>
      <c r="JRN1" s="1210"/>
      <c r="JRO1" s="1210"/>
      <c r="JRP1" s="1210"/>
      <c r="JRQ1" s="1210"/>
      <c r="JRR1" s="1210"/>
      <c r="JRS1" s="1210"/>
      <c r="JRT1" s="1210"/>
      <c r="JRU1" s="1210"/>
      <c r="JRV1" s="1210"/>
      <c r="JRW1" s="1210"/>
      <c r="JRX1" s="1210"/>
      <c r="JRY1" s="1210"/>
      <c r="JRZ1" s="1210"/>
      <c r="JSA1" s="1210"/>
      <c r="JSB1" s="1210"/>
      <c r="JSC1" s="1210"/>
      <c r="JSD1" s="1210"/>
      <c r="JSE1" s="1210"/>
      <c r="JSF1" s="1210"/>
      <c r="JSG1" s="1210"/>
      <c r="JSH1" s="1210"/>
      <c r="JSI1" s="1210"/>
      <c r="JSJ1" s="1210"/>
      <c r="JSK1" s="1210"/>
      <c r="JSL1" s="1210"/>
      <c r="JSM1" s="1210"/>
      <c r="JSN1" s="1210"/>
      <c r="JSO1" s="1210"/>
      <c r="JSP1" s="1210"/>
      <c r="JSQ1" s="1210"/>
      <c r="JSR1" s="1210"/>
      <c r="JSS1" s="1210"/>
      <c r="JST1" s="1210"/>
      <c r="JSU1" s="1210"/>
      <c r="JSV1" s="1210"/>
      <c r="JSW1" s="1210"/>
      <c r="JSX1" s="1210"/>
      <c r="JSY1" s="1210"/>
      <c r="JSZ1" s="1210"/>
      <c r="JTA1" s="1210"/>
      <c r="JTB1" s="1210"/>
      <c r="JTC1" s="1210"/>
      <c r="JTD1" s="1210"/>
      <c r="JTE1" s="1210"/>
      <c r="JTF1" s="1210"/>
      <c r="JTG1" s="1210"/>
      <c r="JTH1" s="1210"/>
      <c r="JTI1" s="1210"/>
      <c r="JTJ1" s="1210"/>
      <c r="JTK1" s="1210"/>
      <c r="JTL1" s="1210"/>
      <c r="JTM1" s="1210"/>
      <c r="JTN1" s="1210"/>
      <c r="JTO1" s="1210"/>
      <c r="JTP1" s="1210"/>
      <c r="JTQ1" s="1210"/>
      <c r="JTR1" s="1210"/>
      <c r="JTS1" s="1210"/>
      <c r="JTT1" s="1210"/>
      <c r="JTU1" s="1210"/>
      <c r="JTV1" s="1210"/>
      <c r="JTW1" s="1210"/>
      <c r="JTX1" s="1210"/>
      <c r="JTY1" s="1210"/>
      <c r="JTZ1" s="1210"/>
      <c r="JUA1" s="1210"/>
      <c r="JUB1" s="1210"/>
      <c r="JUC1" s="1210"/>
      <c r="JUD1" s="1210"/>
      <c r="JUE1" s="1210"/>
      <c r="JUF1" s="1210"/>
      <c r="JUG1" s="1210"/>
      <c r="JUH1" s="1210"/>
      <c r="JUI1" s="1210"/>
      <c r="JUJ1" s="1210"/>
      <c r="JUK1" s="1210"/>
      <c r="JUL1" s="1210"/>
      <c r="JUM1" s="1210"/>
      <c r="JUN1" s="1210"/>
      <c r="JUO1" s="1210"/>
      <c r="JUP1" s="1210"/>
      <c r="JUQ1" s="1210"/>
      <c r="JUR1" s="1210"/>
      <c r="JUS1" s="1210"/>
      <c r="JUT1" s="1210"/>
      <c r="JUU1" s="1210"/>
      <c r="JUV1" s="1210"/>
      <c r="JUW1" s="1210"/>
      <c r="JUX1" s="1210"/>
      <c r="JUY1" s="1210"/>
      <c r="JUZ1" s="1210"/>
      <c r="JVA1" s="1210"/>
      <c r="JVB1" s="1210"/>
      <c r="JVC1" s="1210"/>
      <c r="JVD1" s="1210"/>
      <c r="JVE1" s="1210"/>
      <c r="JVF1" s="1210"/>
      <c r="JVG1" s="1210"/>
      <c r="JVH1" s="1210"/>
      <c r="JVI1" s="1210"/>
      <c r="JVJ1" s="1210"/>
      <c r="JVK1" s="1210"/>
      <c r="JVL1" s="1210"/>
      <c r="JVM1" s="1210"/>
      <c r="JVN1" s="1210"/>
      <c r="JVO1" s="1210"/>
      <c r="JVP1" s="1210"/>
      <c r="JVQ1" s="1210"/>
      <c r="JVR1" s="1210"/>
      <c r="JVS1" s="1210"/>
      <c r="JVT1" s="1210"/>
      <c r="JVU1" s="1210"/>
      <c r="JVV1" s="1210"/>
      <c r="JVW1" s="1210"/>
      <c r="JVX1" s="1210"/>
      <c r="JVY1" s="1210"/>
      <c r="JVZ1" s="1210"/>
      <c r="JWA1" s="1210"/>
      <c r="JWB1" s="1210"/>
      <c r="JWC1" s="1210"/>
      <c r="JWD1" s="1210"/>
      <c r="JWE1" s="1210"/>
      <c r="JWF1" s="1210"/>
      <c r="JWG1" s="1210"/>
      <c r="JWH1" s="1210"/>
      <c r="JWI1" s="1210"/>
      <c r="JWJ1" s="1210"/>
      <c r="JWK1" s="1210"/>
      <c r="JWL1" s="1210"/>
      <c r="JWM1" s="1210"/>
      <c r="JWN1" s="1210"/>
      <c r="JWO1" s="1210"/>
      <c r="JWP1" s="1210"/>
      <c r="JWQ1" s="1210"/>
      <c r="JWR1" s="1210"/>
      <c r="JWS1" s="1210"/>
      <c r="JWT1" s="1210"/>
      <c r="JWU1" s="1210"/>
      <c r="JWV1" s="1210"/>
      <c r="JWW1" s="1210"/>
      <c r="JWX1" s="1210"/>
      <c r="JWY1" s="1210"/>
      <c r="JWZ1" s="1210"/>
      <c r="JXA1" s="1210"/>
      <c r="JXB1" s="1210"/>
      <c r="JXC1" s="1210"/>
      <c r="JXD1" s="1210"/>
      <c r="JXE1" s="1210"/>
      <c r="JXF1" s="1210"/>
      <c r="JXG1" s="1210"/>
      <c r="JXH1" s="1210"/>
      <c r="JXI1" s="1210"/>
      <c r="JXJ1" s="1210"/>
      <c r="JXK1" s="1210"/>
      <c r="JXL1" s="1210"/>
      <c r="JXM1" s="1210"/>
      <c r="JXN1" s="1210"/>
      <c r="JXO1" s="1210"/>
      <c r="JXP1" s="1210"/>
      <c r="JXQ1" s="1210"/>
      <c r="JXR1" s="1210"/>
      <c r="JXS1" s="1210"/>
      <c r="JXT1" s="1210"/>
      <c r="JXU1" s="1210"/>
      <c r="JXV1" s="1210"/>
      <c r="JXW1" s="1210"/>
      <c r="JXX1" s="1210"/>
      <c r="JXY1" s="1210"/>
      <c r="JXZ1" s="1210"/>
      <c r="JYA1" s="1210"/>
      <c r="JYB1" s="1210"/>
      <c r="JYC1" s="1210"/>
      <c r="JYD1" s="1210"/>
      <c r="JYE1" s="1210"/>
      <c r="JYF1" s="1210"/>
      <c r="JYG1" s="1210"/>
      <c r="JYH1" s="1210"/>
      <c r="JYI1" s="1210"/>
      <c r="JYJ1" s="1210"/>
      <c r="JYK1" s="1210"/>
      <c r="JYL1" s="1210"/>
      <c r="JYM1" s="1210"/>
      <c r="JYN1" s="1210"/>
      <c r="JYO1" s="1210"/>
      <c r="JYP1" s="1210"/>
      <c r="JYQ1" s="1210"/>
      <c r="JYR1" s="1210"/>
      <c r="JYS1" s="1210"/>
      <c r="JYT1" s="1210"/>
      <c r="JYU1" s="1210"/>
      <c r="JYV1" s="1210"/>
      <c r="JYW1" s="1210"/>
      <c r="JYX1" s="1210"/>
      <c r="JYY1" s="1210"/>
      <c r="JYZ1" s="1210"/>
      <c r="JZA1" s="1210"/>
      <c r="JZB1" s="1210"/>
      <c r="JZC1" s="1210"/>
      <c r="JZD1" s="1210"/>
      <c r="JZE1" s="1210"/>
      <c r="JZF1" s="1210"/>
      <c r="JZG1" s="1210"/>
      <c r="JZH1" s="1210"/>
      <c r="JZI1" s="1210"/>
      <c r="JZJ1" s="1210"/>
      <c r="JZK1" s="1210"/>
      <c r="JZL1" s="1210"/>
      <c r="JZM1" s="1210"/>
      <c r="JZN1" s="1210"/>
      <c r="JZO1" s="1210"/>
      <c r="JZP1" s="1210"/>
      <c r="JZQ1" s="1210"/>
      <c r="JZR1" s="1210"/>
      <c r="JZS1" s="1210"/>
      <c r="JZT1" s="1210"/>
      <c r="JZU1" s="1210"/>
      <c r="JZV1" s="1210"/>
      <c r="JZW1" s="1210"/>
      <c r="JZX1" s="1210"/>
      <c r="JZY1" s="1210"/>
      <c r="JZZ1" s="1210"/>
      <c r="KAA1" s="1210"/>
      <c r="KAB1" s="1210"/>
      <c r="KAC1" s="1210"/>
      <c r="KAD1" s="1210"/>
      <c r="KAE1" s="1210"/>
      <c r="KAF1" s="1210"/>
      <c r="KAG1" s="1210"/>
      <c r="KAH1" s="1210"/>
      <c r="KAI1" s="1210"/>
      <c r="KAJ1" s="1210"/>
      <c r="KAK1" s="1210"/>
      <c r="KAL1" s="1210"/>
      <c r="KAM1" s="1210"/>
      <c r="KAN1" s="1210"/>
      <c r="KAO1" s="1210"/>
      <c r="KAP1" s="1210"/>
      <c r="KAQ1" s="1210"/>
      <c r="KAR1" s="1210"/>
      <c r="KAS1" s="1210"/>
      <c r="KAT1" s="1210"/>
      <c r="KAU1" s="1210"/>
      <c r="KAV1" s="1210"/>
      <c r="KAW1" s="1210"/>
      <c r="KAX1" s="1210"/>
      <c r="KAY1" s="1210"/>
      <c r="KAZ1" s="1210"/>
      <c r="KBA1" s="1210"/>
      <c r="KBB1" s="1210"/>
      <c r="KBC1" s="1210"/>
      <c r="KBD1" s="1210"/>
      <c r="KBE1" s="1210"/>
      <c r="KBF1" s="1210"/>
      <c r="KBG1" s="1210"/>
      <c r="KBH1" s="1210"/>
      <c r="KBI1" s="1210"/>
      <c r="KBJ1" s="1210"/>
      <c r="KBK1" s="1210"/>
      <c r="KBL1" s="1210"/>
      <c r="KBM1" s="1210"/>
      <c r="KBN1" s="1210"/>
      <c r="KBO1" s="1210"/>
      <c r="KBP1" s="1210"/>
      <c r="KBQ1" s="1210"/>
      <c r="KBR1" s="1210"/>
      <c r="KBS1" s="1210"/>
      <c r="KBT1" s="1210"/>
      <c r="KBU1" s="1210"/>
      <c r="KBV1" s="1210"/>
      <c r="KBW1" s="1210"/>
      <c r="KBX1" s="1210"/>
      <c r="KBY1" s="1210"/>
      <c r="KBZ1" s="1210"/>
      <c r="KCA1" s="1210"/>
      <c r="KCB1" s="1210"/>
      <c r="KCC1" s="1210"/>
      <c r="KCD1" s="1210"/>
      <c r="KCE1" s="1210"/>
      <c r="KCF1" s="1210"/>
      <c r="KCG1" s="1210"/>
      <c r="KCH1" s="1210"/>
      <c r="KCI1" s="1210"/>
      <c r="KCJ1" s="1210"/>
      <c r="KCK1" s="1210"/>
      <c r="KCL1" s="1210"/>
      <c r="KCM1" s="1210"/>
      <c r="KCN1" s="1210"/>
      <c r="KCO1" s="1210"/>
      <c r="KCP1" s="1210"/>
      <c r="KCQ1" s="1210"/>
      <c r="KCR1" s="1210"/>
      <c r="KCS1" s="1210"/>
      <c r="KCT1" s="1210"/>
      <c r="KCU1" s="1210"/>
      <c r="KCV1" s="1210"/>
      <c r="KCW1" s="1210"/>
      <c r="KCX1" s="1210"/>
      <c r="KCY1" s="1210"/>
      <c r="KCZ1" s="1210"/>
      <c r="KDA1" s="1210"/>
      <c r="KDB1" s="1210"/>
      <c r="KDC1" s="1210"/>
      <c r="KDD1" s="1210"/>
      <c r="KDE1" s="1210"/>
      <c r="KDF1" s="1210"/>
      <c r="KDG1" s="1210"/>
      <c r="KDH1" s="1210"/>
      <c r="KDI1" s="1210"/>
      <c r="KDJ1" s="1210"/>
      <c r="KDK1" s="1210"/>
      <c r="KDL1" s="1210"/>
      <c r="KDM1" s="1210"/>
      <c r="KDN1" s="1210"/>
      <c r="KDO1" s="1210"/>
      <c r="KDP1" s="1210"/>
      <c r="KDQ1" s="1210"/>
      <c r="KDR1" s="1210"/>
      <c r="KDS1" s="1210"/>
      <c r="KDT1" s="1210"/>
      <c r="KDU1" s="1210"/>
      <c r="KDV1" s="1210"/>
      <c r="KDW1" s="1210"/>
      <c r="KDX1" s="1210"/>
      <c r="KDY1" s="1210"/>
      <c r="KDZ1" s="1210"/>
      <c r="KEA1" s="1210"/>
      <c r="KEB1" s="1210"/>
      <c r="KEC1" s="1210"/>
      <c r="KED1" s="1210"/>
      <c r="KEE1" s="1210"/>
      <c r="KEF1" s="1210"/>
      <c r="KEG1" s="1210"/>
      <c r="KEH1" s="1210"/>
      <c r="KEI1" s="1210"/>
      <c r="KEJ1" s="1210"/>
      <c r="KEK1" s="1210"/>
      <c r="KEL1" s="1210"/>
      <c r="KEM1" s="1210"/>
      <c r="KEN1" s="1210"/>
      <c r="KEO1" s="1210"/>
      <c r="KEP1" s="1210"/>
      <c r="KEQ1" s="1210"/>
      <c r="KER1" s="1210"/>
      <c r="KES1" s="1210"/>
      <c r="KET1" s="1210"/>
      <c r="KEU1" s="1210"/>
      <c r="KEV1" s="1210"/>
      <c r="KEW1" s="1210"/>
      <c r="KEX1" s="1210"/>
      <c r="KEY1" s="1210"/>
      <c r="KEZ1" s="1210"/>
      <c r="KFA1" s="1210"/>
      <c r="KFB1" s="1210"/>
      <c r="KFC1" s="1210"/>
      <c r="KFD1" s="1210"/>
      <c r="KFE1" s="1210"/>
      <c r="KFF1" s="1210"/>
      <c r="KFG1" s="1210"/>
      <c r="KFH1" s="1210"/>
      <c r="KFI1" s="1210"/>
      <c r="KFJ1" s="1210"/>
      <c r="KFK1" s="1210"/>
      <c r="KFL1" s="1210"/>
      <c r="KFM1" s="1210"/>
      <c r="KFN1" s="1210"/>
      <c r="KFO1" s="1210"/>
      <c r="KFP1" s="1210"/>
      <c r="KFQ1" s="1210"/>
      <c r="KFR1" s="1210"/>
      <c r="KFS1" s="1210"/>
      <c r="KFT1" s="1210"/>
      <c r="KFU1" s="1210"/>
      <c r="KFV1" s="1210"/>
      <c r="KFW1" s="1210"/>
      <c r="KFX1" s="1210"/>
      <c r="KFY1" s="1210"/>
      <c r="KFZ1" s="1210"/>
      <c r="KGA1" s="1210"/>
      <c r="KGB1" s="1210"/>
      <c r="KGC1" s="1210"/>
      <c r="KGD1" s="1210"/>
      <c r="KGE1" s="1210"/>
      <c r="KGF1" s="1210"/>
      <c r="KGG1" s="1210"/>
      <c r="KGH1" s="1210"/>
      <c r="KGI1" s="1210"/>
      <c r="KGJ1" s="1210"/>
      <c r="KGK1" s="1210"/>
      <c r="KGL1" s="1210"/>
      <c r="KGM1" s="1210"/>
      <c r="KGN1" s="1210"/>
      <c r="KGO1" s="1210"/>
      <c r="KGP1" s="1210"/>
      <c r="KGQ1" s="1210"/>
      <c r="KGR1" s="1210"/>
      <c r="KGS1" s="1210"/>
      <c r="KGT1" s="1210"/>
      <c r="KGU1" s="1210"/>
      <c r="KGV1" s="1210"/>
      <c r="KGW1" s="1210"/>
      <c r="KGX1" s="1210"/>
      <c r="KGY1" s="1210"/>
      <c r="KGZ1" s="1210"/>
      <c r="KHA1" s="1210"/>
      <c r="KHB1" s="1210"/>
      <c r="KHC1" s="1210"/>
      <c r="KHD1" s="1210"/>
      <c r="KHE1" s="1210"/>
      <c r="KHF1" s="1210"/>
      <c r="KHG1" s="1210"/>
      <c r="KHH1" s="1210"/>
      <c r="KHI1" s="1210"/>
      <c r="KHJ1" s="1210"/>
      <c r="KHK1" s="1210"/>
      <c r="KHL1" s="1210"/>
      <c r="KHM1" s="1210"/>
      <c r="KHN1" s="1210"/>
      <c r="KHO1" s="1210"/>
      <c r="KHP1" s="1210"/>
      <c r="KHQ1" s="1210"/>
      <c r="KHR1" s="1210"/>
      <c r="KHS1" s="1210"/>
      <c r="KHT1" s="1210"/>
      <c r="KHU1" s="1210"/>
      <c r="KHV1" s="1210"/>
      <c r="KHW1" s="1210"/>
      <c r="KHX1" s="1210"/>
      <c r="KHY1" s="1210"/>
      <c r="KHZ1" s="1210"/>
      <c r="KIA1" s="1210"/>
      <c r="KIB1" s="1210"/>
      <c r="KIC1" s="1210"/>
      <c r="KID1" s="1210"/>
      <c r="KIE1" s="1210"/>
      <c r="KIF1" s="1210"/>
      <c r="KIG1" s="1210"/>
      <c r="KIH1" s="1210"/>
      <c r="KII1" s="1210"/>
      <c r="KIJ1" s="1210"/>
      <c r="KIK1" s="1210"/>
      <c r="KIL1" s="1210"/>
      <c r="KIM1" s="1210"/>
      <c r="KIN1" s="1210"/>
      <c r="KIO1" s="1210"/>
      <c r="KIP1" s="1210"/>
      <c r="KIQ1" s="1210"/>
      <c r="KIR1" s="1210"/>
      <c r="KIS1" s="1210"/>
      <c r="KIT1" s="1210"/>
      <c r="KIU1" s="1210"/>
      <c r="KIV1" s="1210"/>
      <c r="KIW1" s="1210"/>
      <c r="KIX1" s="1210"/>
      <c r="KIY1" s="1210"/>
      <c r="KIZ1" s="1210"/>
      <c r="KJA1" s="1210"/>
      <c r="KJB1" s="1210"/>
      <c r="KJC1" s="1210"/>
      <c r="KJD1" s="1210"/>
      <c r="KJE1" s="1210"/>
      <c r="KJF1" s="1210"/>
      <c r="KJG1" s="1210"/>
      <c r="KJH1" s="1210"/>
      <c r="KJI1" s="1210"/>
      <c r="KJJ1" s="1210"/>
      <c r="KJK1" s="1210"/>
      <c r="KJL1" s="1210"/>
      <c r="KJM1" s="1210"/>
      <c r="KJN1" s="1210"/>
      <c r="KJO1" s="1210"/>
      <c r="KJP1" s="1210"/>
      <c r="KJQ1" s="1210"/>
      <c r="KJR1" s="1210"/>
      <c r="KJS1" s="1210"/>
      <c r="KJT1" s="1210"/>
      <c r="KJU1" s="1210"/>
      <c r="KJV1" s="1210"/>
      <c r="KJW1" s="1210"/>
      <c r="KJX1" s="1210"/>
      <c r="KJY1" s="1210"/>
      <c r="KJZ1" s="1210"/>
      <c r="KKA1" s="1210"/>
      <c r="KKB1" s="1210"/>
      <c r="KKC1" s="1210"/>
      <c r="KKD1" s="1210"/>
      <c r="KKE1" s="1210"/>
      <c r="KKF1" s="1210"/>
      <c r="KKG1" s="1210"/>
      <c r="KKH1" s="1210"/>
      <c r="KKI1" s="1210"/>
      <c r="KKJ1" s="1210"/>
      <c r="KKK1" s="1210"/>
      <c r="KKL1" s="1210"/>
      <c r="KKM1" s="1210"/>
      <c r="KKN1" s="1210"/>
      <c r="KKO1" s="1210"/>
      <c r="KKP1" s="1210"/>
      <c r="KKQ1" s="1210"/>
      <c r="KKR1" s="1210"/>
      <c r="KKS1" s="1210"/>
      <c r="KKT1" s="1210"/>
      <c r="KKU1" s="1210"/>
      <c r="KKV1" s="1210"/>
      <c r="KKW1" s="1210"/>
      <c r="KKX1" s="1210"/>
      <c r="KKY1" s="1210"/>
      <c r="KKZ1" s="1210"/>
      <c r="KLA1" s="1210"/>
      <c r="KLB1" s="1210"/>
      <c r="KLC1" s="1210"/>
      <c r="KLD1" s="1210"/>
      <c r="KLE1" s="1210"/>
      <c r="KLF1" s="1210"/>
      <c r="KLG1" s="1210"/>
      <c r="KLH1" s="1210"/>
      <c r="KLI1" s="1210"/>
      <c r="KLJ1" s="1210"/>
      <c r="KLK1" s="1210"/>
      <c r="KLL1" s="1210"/>
      <c r="KLM1" s="1210"/>
      <c r="KLN1" s="1210"/>
      <c r="KLO1" s="1210"/>
      <c r="KLP1" s="1210"/>
      <c r="KLQ1" s="1210"/>
      <c r="KLR1" s="1210"/>
      <c r="KLS1" s="1210"/>
      <c r="KLT1" s="1210"/>
      <c r="KLU1" s="1210"/>
      <c r="KLV1" s="1210"/>
      <c r="KLW1" s="1210"/>
      <c r="KLX1" s="1210"/>
      <c r="KLY1" s="1210"/>
      <c r="KLZ1" s="1210"/>
      <c r="KMA1" s="1210"/>
      <c r="KMB1" s="1210"/>
      <c r="KMC1" s="1210"/>
      <c r="KMD1" s="1210"/>
      <c r="KME1" s="1210"/>
      <c r="KMF1" s="1210"/>
      <c r="KMG1" s="1210"/>
      <c r="KMH1" s="1210"/>
      <c r="KMI1" s="1210"/>
      <c r="KMJ1" s="1210"/>
      <c r="KMK1" s="1210"/>
      <c r="KML1" s="1210"/>
      <c r="KMM1" s="1210"/>
      <c r="KMN1" s="1210"/>
      <c r="KMO1" s="1210"/>
      <c r="KMP1" s="1210"/>
      <c r="KMQ1" s="1210"/>
      <c r="KMR1" s="1210"/>
      <c r="KMS1" s="1210"/>
      <c r="KMT1" s="1210"/>
      <c r="KMU1" s="1210"/>
      <c r="KMV1" s="1210"/>
      <c r="KMW1" s="1210"/>
      <c r="KMX1" s="1210"/>
      <c r="KMY1" s="1210"/>
      <c r="KMZ1" s="1210"/>
      <c r="KNA1" s="1210"/>
      <c r="KNB1" s="1210"/>
      <c r="KNC1" s="1210"/>
      <c r="KND1" s="1210"/>
      <c r="KNE1" s="1210"/>
      <c r="KNF1" s="1210"/>
      <c r="KNG1" s="1210"/>
      <c r="KNH1" s="1210"/>
      <c r="KNI1" s="1210"/>
      <c r="KNJ1" s="1210"/>
      <c r="KNK1" s="1210"/>
      <c r="KNL1" s="1210"/>
      <c r="KNM1" s="1210"/>
      <c r="KNN1" s="1210"/>
      <c r="KNO1" s="1210"/>
      <c r="KNP1" s="1210"/>
      <c r="KNQ1" s="1210"/>
      <c r="KNR1" s="1210"/>
      <c r="KNS1" s="1210"/>
      <c r="KNT1" s="1210"/>
      <c r="KNU1" s="1210"/>
      <c r="KNV1" s="1210"/>
      <c r="KNW1" s="1210"/>
      <c r="KNX1" s="1210"/>
      <c r="KNY1" s="1210"/>
      <c r="KNZ1" s="1210"/>
      <c r="KOA1" s="1210"/>
      <c r="KOB1" s="1210"/>
      <c r="KOC1" s="1210"/>
      <c r="KOD1" s="1210"/>
      <c r="KOE1" s="1210"/>
      <c r="KOF1" s="1210"/>
      <c r="KOG1" s="1210"/>
      <c r="KOH1" s="1210"/>
      <c r="KOI1" s="1210"/>
      <c r="KOJ1" s="1210"/>
      <c r="KOK1" s="1210"/>
      <c r="KOL1" s="1210"/>
      <c r="KOM1" s="1210"/>
      <c r="KON1" s="1210"/>
      <c r="KOO1" s="1210"/>
      <c r="KOP1" s="1210"/>
      <c r="KOQ1" s="1210"/>
      <c r="KOR1" s="1210"/>
      <c r="KOS1" s="1210"/>
      <c r="KOT1" s="1210"/>
      <c r="KOU1" s="1210"/>
      <c r="KOV1" s="1210"/>
      <c r="KOW1" s="1210"/>
      <c r="KOX1" s="1210"/>
      <c r="KOY1" s="1210"/>
      <c r="KOZ1" s="1210"/>
      <c r="KPA1" s="1210"/>
      <c r="KPB1" s="1210"/>
      <c r="KPC1" s="1210"/>
      <c r="KPD1" s="1210"/>
      <c r="KPE1" s="1210"/>
      <c r="KPF1" s="1210"/>
      <c r="KPG1" s="1210"/>
      <c r="KPH1" s="1210"/>
      <c r="KPI1" s="1210"/>
      <c r="KPJ1" s="1210"/>
      <c r="KPK1" s="1210"/>
      <c r="KPL1" s="1210"/>
      <c r="KPM1" s="1210"/>
      <c r="KPN1" s="1210"/>
      <c r="KPO1" s="1210"/>
      <c r="KPP1" s="1210"/>
      <c r="KPQ1" s="1210"/>
      <c r="KPR1" s="1210"/>
      <c r="KPS1" s="1210"/>
      <c r="KPT1" s="1210"/>
      <c r="KPU1" s="1210"/>
      <c r="KPV1" s="1210"/>
      <c r="KPW1" s="1210"/>
      <c r="KPX1" s="1210"/>
      <c r="KPY1" s="1210"/>
      <c r="KPZ1" s="1210"/>
      <c r="KQA1" s="1210"/>
      <c r="KQB1" s="1210"/>
      <c r="KQC1" s="1210"/>
      <c r="KQD1" s="1210"/>
      <c r="KQE1" s="1210"/>
      <c r="KQF1" s="1210"/>
      <c r="KQG1" s="1210"/>
      <c r="KQH1" s="1210"/>
      <c r="KQI1" s="1210"/>
      <c r="KQJ1" s="1210"/>
      <c r="KQK1" s="1210"/>
      <c r="KQL1" s="1210"/>
      <c r="KQM1" s="1210"/>
      <c r="KQN1" s="1210"/>
      <c r="KQO1" s="1210"/>
      <c r="KQP1" s="1210"/>
      <c r="KQQ1" s="1210"/>
      <c r="KQR1" s="1210"/>
      <c r="KQS1" s="1210"/>
      <c r="KQT1" s="1210"/>
      <c r="KQU1" s="1210"/>
      <c r="KQV1" s="1210"/>
      <c r="KQW1" s="1210"/>
      <c r="KQX1" s="1210"/>
      <c r="KQY1" s="1210"/>
      <c r="KQZ1" s="1210"/>
      <c r="KRA1" s="1210"/>
      <c r="KRB1" s="1210"/>
      <c r="KRC1" s="1210"/>
      <c r="KRD1" s="1210"/>
      <c r="KRE1" s="1210"/>
      <c r="KRF1" s="1210"/>
      <c r="KRG1" s="1210"/>
      <c r="KRH1" s="1210"/>
      <c r="KRI1" s="1210"/>
      <c r="KRJ1" s="1210"/>
      <c r="KRK1" s="1210"/>
      <c r="KRL1" s="1210"/>
      <c r="KRM1" s="1210"/>
      <c r="KRN1" s="1210"/>
      <c r="KRO1" s="1210"/>
      <c r="KRP1" s="1210"/>
      <c r="KRQ1" s="1210"/>
      <c r="KRR1" s="1210"/>
      <c r="KRS1" s="1210"/>
      <c r="KRT1" s="1210"/>
      <c r="KRU1" s="1210"/>
      <c r="KRV1" s="1210"/>
      <c r="KRW1" s="1210"/>
      <c r="KRX1" s="1210"/>
      <c r="KRY1" s="1210"/>
      <c r="KRZ1" s="1210"/>
      <c r="KSA1" s="1210"/>
      <c r="KSB1" s="1210"/>
      <c r="KSC1" s="1210"/>
      <c r="KSD1" s="1210"/>
      <c r="KSE1" s="1210"/>
      <c r="KSF1" s="1210"/>
      <c r="KSG1" s="1210"/>
      <c r="KSH1" s="1210"/>
      <c r="KSI1" s="1210"/>
      <c r="KSJ1" s="1210"/>
      <c r="KSK1" s="1210"/>
      <c r="KSL1" s="1210"/>
      <c r="KSM1" s="1210"/>
      <c r="KSN1" s="1210"/>
      <c r="KSO1" s="1210"/>
      <c r="KSP1" s="1210"/>
      <c r="KSQ1" s="1210"/>
      <c r="KSR1" s="1210"/>
      <c r="KSS1" s="1210"/>
      <c r="KST1" s="1210"/>
      <c r="KSU1" s="1210"/>
      <c r="KSV1" s="1210"/>
      <c r="KSW1" s="1210"/>
      <c r="KSX1" s="1210"/>
      <c r="KSY1" s="1210"/>
      <c r="KSZ1" s="1210"/>
      <c r="KTA1" s="1210"/>
      <c r="KTB1" s="1210"/>
      <c r="KTC1" s="1210"/>
      <c r="KTD1" s="1210"/>
      <c r="KTE1" s="1210"/>
      <c r="KTF1" s="1210"/>
      <c r="KTG1" s="1210"/>
      <c r="KTH1" s="1210"/>
      <c r="KTI1" s="1210"/>
      <c r="KTJ1" s="1210"/>
      <c r="KTK1" s="1210"/>
      <c r="KTL1" s="1210"/>
      <c r="KTM1" s="1210"/>
      <c r="KTN1" s="1210"/>
      <c r="KTO1" s="1210"/>
      <c r="KTP1" s="1210"/>
      <c r="KTQ1" s="1210"/>
      <c r="KTR1" s="1210"/>
      <c r="KTS1" s="1210"/>
      <c r="KTT1" s="1210"/>
      <c r="KTU1" s="1210"/>
      <c r="KTV1" s="1210"/>
      <c r="KTW1" s="1210"/>
      <c r="KTX1" s="1210"/>
      <c r="KTY1" s="1210"/>
      <c r="KTZ1" s="1210"/>
      <c r="KUA1" s="1210"/>
      <c r="KUB1" s="1210"/>
      <c r="KUC1" s="1210"/>
      <c r="KUD1" s="1210"/>
      <c r="KUE1" s="1210"/>
      <c r="KUF1" s="1210"/>
      <c r="KUG1" s="1210"/>
      <c r="KUH1" s="1210"/>
      <c r="KUI1" s="1210"/>
      <c r="KUJ1" s="1210"/>
      <c r="KUK1" s="1210"/>
      <c r="KUL1" s="1210"/>
      <c r="KUM1" s="1210"/>
      <c r="KUN1" s="1210"/>
      <c r="KUO1" s="1210"/>
      <c r="KUP1" s="1210"/>
      <c r="KUQ1" s="1210"/>
      <c r="KUR1" s="1210"/>
      <c r="KUS1" s="1210"/>
      <c r="KUT1" s="1210"/>
      <c r="KUU1" s="1210"/>
      <c r="KUV1" s="1210"/>
      <c r="KUW1" s="1210"/>
      <c r="KUX1" s="1210"/>
      <c r="KUY1" s="1210"/>
      <c r="KUZ1" s="1210"/>
      <c r="KVA1" s="1210"/>
      <c r="KVB1" s="1210"/>
      <c r="KVC1" s="1210"/>
      <c r="KVD1" s="1210"/>
      <c r="KVE1" s="1210"/>
      <c r="KVF1" s="1210"/>
      <c r="KVG1" s="1210"/>
      <c r="KVH1" s="1210"/>
      <c r="KVI1" s="1210"/>
      <c r="KVJ1" s="1210"/>
      <c r="KVK1" s="1210"/>
      <c r="KVL1" s="1210"/>
      <c r="KVM1" s="1210"/>
      <c r="KVN1" s="1210"/>
      <c r="KVO1" s="1210"/>
      <c r="KVP1" s="1210"/>
      <c r="KVQ1" s="1210"/>
      <c r="KVR1" s="1210"/>
      <c r="KVS1" s="1210"/>
      <c r="KVT1" s="1210"/>
      <c r="KVU1" s="1210"/>
      <c r="KVV1" s="1210"/>
      <c r="KVW1" s="1210"/>
      <c r="KVX1" s="1210"/>
      <c r="KVY1" s="1210"/>
      <c r="KVZ1" s="1210"/>
      <c r="KWA1" s="1210"/>
      <c r="KWB1" s="1210"/>
      <c r="KWC1" s="1210"/>
      <c r="KWD1" s="1210"/>
      <c r="KWE1" s="1210"/>
      <c r="KWF1" s="1210"/>
      <c r="KWG1" s="1210"/>
      <c r="KWH1" s="1210"/>
      <c r="KWI1" s="1210"/>
      <c r="KWJ1" s="1210"/>
      <c r="KWK1" s="1210"/>
      <c r="KWL1" s="1210"/>
      <c r="KWM1" s="1210"/>
      <c r="KWN1" s="1210"/>
      <c r="KWO1" s="1210"/>
      <c r="KWP1" s="1210"/>
      <c r="KWQ1" s="1210"/>
      <c r="KWR1" s="1210"/>
      <c r="KWS1" s="1210"/>
      <c r="KWT1" s="1210"/>
      <c r="KWU1" s="1210"/>
      <c r="KWV1" s="1210"/>
      <c r="KWW1" s="1210"/>
      <c r="KWX1" s="1210"/>
      <c r="KWY1" s="1210"/>
      <c r="KWZ1" s="1210"/>
      <c r="KXA1" s="1210"/>
      <c r="KXB1" s="1210"/>
      <c r="KXC1" s="1210"/>
      <c r="KXD1" s="1210"/>
      <c r="KXE1" s="1210"/>
      <c r="KXF1" s="1210"/>
      <c r="KXG1" s="1210"/>
      <c r="KXH1" s="1210"/>
      <c r="KXI1" s="1210"/>
      <c r="KXJ1" s="1210"/>
      <c r="KXK1" s="1210"/>
      <c r="KXL1" s="1210"/>
      <c r="KXM1" s="1210"/>
      <c r="KXN1" s="1210"/>
      <c r="KXO1" s="1210"/>
      <c r="KXP1" s="1210"/>
      <c r="KXQ1" s="1210"/>
      <c r="KXR1" s="1210"/>
      <c r="KXS1" s="1210"/>
      <c r="KXT1" s="1210"/>
      <c r="KXU1" s="1210"/>
      <c r="KXV1" s="1210"/>
      <c r="KXW1" s="1210"/>
      <c r="KXX1" s="1210"/>
      <c r="KXY1" s="1210"/>
      <c r="KXZ1" s="1210"/>
      <c r="KYA1" s="1210"/>
      <c r="KYB1" s="1210"/>
      <c r="KYC1" s="1210"/>
      <c r="KYD1" s="1210"/>
      <c r="KYE1" s="1210"/>
      <c r="KYF1" s="1210"/>
      <c r="KYG1" s="1210"/>
      <c r="KYH1" s="1210"/>
      <c r="KYI1" s="1210"/>
      <c r="KYJ1" s="1210"/>
      <c r="KYK1" s="1210"/>
      <c r="KYL1" s="1210"/>
      <c r="KYM1" s="1210"/>
      <c r="KYN1" s="1210"/>
      <c r="KYO1" s="1210"/>
      <c r="KYP1" s="1210"/>
      <c r="KYQ1" s="1210"/>
      <c r="KYR1" s="1210"/>
      <c r="KYS1" s="1210"/>
      <c r="KYT1" s="1210"/>
      <c r="KYU1" s="1210"/>
      <c r="KYV1" s="1210"/>
      <c r="KYW1" s="1210"/>
      <c r="KYX1" s="1210"/>
      <c r="KYY1" s="1210"/>
      <c r="KYZ1" s="1210"/>
      <c r="KZA1" s="1210"/>
      <c r="KZB1" s="1210"/>
      <c r="KZC1" s="1210"/>
      <c r="KZD1" s="1210"/>
      <c r="KZE1" s="1210"/>
      <c r="KZF1" s="1210"/>
      <c r="KZG1" s="1210"/>
      <c r="KZH1" s="1210"/>
      <c r="KZI1" s="1210"/>
      <c r="KZJ1" s="1210"/>
      <c r="KZK1" s="1210"/>
      <c r="KZL1" s="1210"/>
      <c r="KZM1" s="1210"/>
      <c r="KZN1" s="1210"/>
      <c r="KZO1" s="1210"/>
      <c r="KZP1" s="1210"/>
      <c r="KZQ1" s="1210"/>
      <c r="KZR1" s="1210"/>
      <c r="KZS1" s="1210"/>
      <c r="KZT1" s="1210"/>
      <c r="KZU1" s="1210"/>
      <c r="KZV1" s="1210"/>
      <c r="KZW1" s="1210"/>
      <c r="KZX1" s="1210"/>
      <c r="KZY1" s="1210"/>
      <c r="KZZ1" s="1210"/>
      <c r="LAA1" s="1210"/>
      <c r="LAB1" s="1210"/>
      <c r="LAC1" s="1210"/>
      <c r="LAD1" s="1210"/>
      <c r="LAE1" s="1210"/>
      <c r="LAF1" s="1210"/>
      <c r="LAG1" s="1210"/>
      <c r="LAH1" s="1210"/>
      <c r="LAI1" s="1210"/>
      <c r="LAJ1" s="1210"/>
      <c r="LAK1" s="1210"/>
      <c r="LAL1" s="1210"/>
      <c r="LAM1" s="1210"/>
      <c r="LAN1" s="1210"/>
      <c r="LAO1" s="1210"/>
      <c r="LAP1" s="1210"/>
      <c r="LAQ1" s="1210"/>
      <c r="LAR1" s="1210"/>
      <c r="LAS1" s="1210"/>
      <c r="LAT1" s="1210"/>
      <c r="LAU1" s="1210"/>
      <c r="LAV1" s="1210"/>
      <c r="LAW1" s="1210"/>
      <c r="LAX1" s="1210"/>
      <c r="LAY1" s="1210"/>
      <c r="LAZ1" s="1210"/>
      <c r="LBA1" s="1210"/>
      <c r="LBB1" s="1210"/>
      <c r="LBC1" s="1210"/>
      <c r="LBD1" s="1210"/>
      <c r="LBE1" s="1210"/>
      <c r="LBF1" s="1210"/>
      <c r="LBG1" s="1210"/>
      <c r="LBH1" s="1210"/>
      <c r="LBI1" s="1210"/>
      <c r="LBJ1" s="1210"/>
      <c r="LBK1" s="1210"/>
      <c r="LBL1" s="1210"/>
      <c r="LBM1" s="1210"/>
      <c r="LBN1" s="1210"/>
      <c r="LBO1" s="1210"/>
      <c r="LBP1" s="1210"/>
      <c r="LBQ1" s="1210"/>
      <c r="LBR1" s="1210"/>
      <c r="LBS1" s="1210"/>
      <c r="LBT1" s="1210"/>
      <c r="LBU1" s="1210"/>
      <c r="LBV1" s="1210"/>
      <c r="LBW1" s="1210"/>
      <c r="LBX1" s="1210"/>
      <c r="LBY1" s="1210"/>
      <c r="LBZ1" s="1210"/>
      <c r="LCA1" s="1210"/>
      <c r="LCB1" s="1210"/>
      <c r="LCC1" s="1210"/>
      <c r="LCD1" s="1210"/>
      <c r="LCE1" s="1210"/>
      <c r="LCF1" s="1210"/>
      <c r="LCG1" s="1210"/>
      <c r="LCH1" s="1210"/>
      <c r="LCI1" s="1210"/>
      <c r="LCJ1" s="1210"/>
      <c r="LCK1" s="1210"/>
      <c r="LCL1" s="1210"/>
      <c r="LCM1" s="1210"/>
      <c r="LCN1" s="1210"/>
      <c r="LCO1" s="1210"/>
      <c r="LCP1" s="1210"/>
      <c r="LCQ1" s="1210"/>
      <c r="LCR1" s="1210"/>
      <c r="LCS1" s="1210"/>
      <c r="LCT1" s="1210"/>
      <c r="LCU1" s="1210"/>
      <c r="LCV1" s="1210"/>
      <c r="LCW1" s="1210"/>
      <c r="LCX1" s="1210"/>
      <c r="LCY1" s="1210"/>
      <c r="LCZ1" s="1210"/>
      <c r="LDA1" s="1210"/>
      <c r="LDB1" s="1210"/>
      <c r="LDC1" s="1210"/>
      <c r="LDD1" s="1210"/>
      <c r="LDE1" s="1210"/>
      <c r="LDF1" s="1210"/>
      <c r="LDG1" s="1210"/>
      <c r="LDH1" s="1210"/>
      <c r="LDI1" s="1210"/>
      <c r="LDJ1" s="1210"/>
      <c r="LDK1" s="1210"/>
      <c r="LDL1" s="1210"/>
      <c r="LDM1" s="1210"/>
      <c r="LDN1" s="1210"/>
      <c r="LDO1" s="1210"/>
      <c r="LDP1" s="1210"/>
      <c r="LDQ1" s="1210"/>
      <c r="LDR1" s="1210"/>
      <c r="LDS1" s="1210"/>
      <c r="LDT1" s="1210"/>
      <c r="LDU1" s="1210"/>
      <c r="LDV1" s="1210"/>
      <c r="LDW1" s="1210"/>
      <c r="LDX1" s="1210"/>
      <c r="LDY1" s="1210"/>
      <c r="LDZ1" s="1210"/>
      <c r="LEA1" s="1210"/>
      <c r="LEB1" s="1210"/>
      <c r="LEC1" s="1210"/>
      <c r="LED1" s="1210"/>
      <c r="LEE1" s="1210"/>
      <c r="LEF1" s="1210"/>
      <c r="LEG1" s="1210"/>
      <c r="LEH1" s="1210"/>
      <c r="LEI1" s="1210"/>
      <c r="LEJ1" s="1210"/>
      <c r="LEK1" s="1210"/>
      <c r="LEL1" s="1210"/>
      <c r="LEM1" s="1210"/>
      <c r="LEN1" s="1210"/>
      <c r="LEO1" s="1210"/>
      <c r="LEP1" s="1210"/>
      <c r="LEQ1" s="1210"/>
      <c r="LER1" s="1210"/>
      <c r="LES1" s="1210"/>
      <c r="LET1" s="1210"/>
      <c r="LEU1" s="1210"/>
      <c r="LEV1" s="1210"/>
      <c r="LEW1" s="1210"/>
      <c r="LEX1" s="1210"/>
      <c r="LEY1" s="1210"/>
      <c r="LEZ1" s="1210"/>
      <c r="LFA1" s="1210"/>
      <c r="LFB1" s="1210"/>
      <c r="LFC1" s="1210"/>
      <c r="LFD1" s="1210"/>
      <c r="LFE1" s="1210"/>
      <c r="LFF1" s="1210"/>
      <c r="LFG1" s="1210"/>
      <c r="LFH1" s="1210"/>
      <c r="LFI1" s="1210"/>
      <c r="LFJ1" s="1210"/>
      <c r="LFK1" s="1210"/>
      <c r="LFL1" s="1210"/>
      <c r="LFM1" s="1210"/>
      <c r="LFN1" s="1210"/>
      <c r="LFO1" s="1210"/>
      <c r="LFP1" s="1210"/>
      <c r="LFQ1" s="1210"/>
      <c r="LFR1" s="1210"/>
      <c r="LFS1" s="1210"/>
      <c r="LFT1" s="1210"/>
      <c r="LFU1" s="1210"/>
      <c r="LFV1" s="1210"/>
      <c r="LFW1" s="1210"/>
      <c r="LFX1" s="1210"/>
      <c r="LFY1" s="1210"/>
      <c r="LFZ1" s="1210"/>
      <c r="LGA1" s="1210"/>
      <c r="LGB1" s="1210"/>
      <c r="LGC1" s="1210"/>
      <c r="LGD1" s="1210"/>
      <c r="LGE1" s="1210"/>
      <c r="LGF1" s="1210"/>
      <c r="LGG1" s="1210"/>
      <c r="LGH1" s="1210"/>
      <c r="LGI1" s="1210"/>
      <c r="LGJ1" s="1210"/>
      <c r="LGK1" s="1210"/>
      <c r="LGL1" s="1210"/>
      <c r="LGM1" s="1210"/>
      <c r="LGN1" s="1210"/>
      <c r="LGO1" s="1210"/>
      <c r="LGP1" s="1210"/>
      <c r="LGQ1" s="1210"/>
      <c r="LGR1" s="1210"/>
      <c r="LGS1" s="1210"/>
      <c r="LGT1" s="1210"/>
      <c r="LGU1" s="1210"/>
      <c r="LGV1" s="1210"/>
      <c r="LGW1" s="1210"/>
      <c r="LGX1" s="1210"/>
      <c r="LGY1" s="1210"/>
      <c r="LGZ1" s="1210"/>
      <c r="LHA1" s="1210"/>
      <c r="LHB1" s="1210"/>
      <c r="LHC1" s="1210"/>
      <c r="LHD1" s="1210"/>
      <c r="LHE1" s="1210"/>
      <c r="LHF1" s="1210"/>
      <c r="LHG1" s="1210"/>
      <c r="LHH1" s="1210"/>
      <c r="LHI1" s="1210"/>
      <c r="LHJ1" s="1210"/>
      <c r="LHK1" s="1210"/>
      <c r="LHL1" s="1210"/>
      <c r="LHM1" s="1210"/>
      <c r="LHN1" s="1210"/>
      <c r="LHO1" s="1210"/>
      <c r="LHP1" s="1210"/>
      <c r="LHQ1" s="1210"/>
      <c r="LHR1" s="1210"/>
      <c r="LHS1" s="1210"/>
      <c r="LHT1" s="1210"/>
      <c r="LHU1" s="1210"/>
      <c r="LHV1" s="1210"/>
      <c r="LHW1" s="1210"/>
      <c r="LHX1" s="1210"/>
      <c r="LHY1" s="1210"/>
      <c r="LHZ1" s="1210"/>
      <c r="LIA1" s="1210"/>
      <c r="LIB1" s="1210"/>
      <c r="LIC1" s="1210"/>
      <c r="LID1" s="1210"/>
      <c r="LIE1" s="1210"/>
      <c r="LIF1" s="1210"/>
      <c r="LIG1" s="1210"/>
      <c r="LIH1" s="1210"/>
      <c r="LII1" s="1210"/>
      <c r="LIJ1" s="1210"/>
      <c r="LIK1" s="1210"/>
      <c r="LIL1" s="1210"/>
      <c r="LIM1" s="1210"/>
      <c r="LIN1" s="1210"/>
      <c r="LIO1" s="1210"/>
      <c r="LIP1" s="1210"/>
      <c r="LIQ1" s="1210"/>
      <c r="LIR1" s="1210"/>
      <c r="LIS1" s="1210"/>
      <c r="LIT1" s="1210"/>
      <c r="LIU1" s="1210"/>
      <c r="LIV1" s="1210"/>
      <c r="LIW1" s="1210"/>
      <c r="LIX1" s="1210"/>
      <c r="LIY1" s="1210"/>
      <c r="LIZ1" s="1210"/>
      <c r="LJA1" s="1210"/>
      <c r="LJB1" s="1210"/>
      <c r="LJC1" s="1210"/>
      <c r="LJD1" s="1210"/>
      <c r="LJE1" s="1210"/>
      <c r="LJF1" s="1210"/>
      <c r="LJG1" s="1210"/>
      <c r="LJH1" s="1210"/>
      <c r="LJI1" s="1210"/>
      <c r="LJJ1" s="1210"/>
      <c r="LJK1" s="1210"/>
      <c r="LJL1" s="1210"/>
      <c r="LJM1" s="1210"/>
      <c r="LJN1" s="1210"/>
      <c r="LJO1" s="1210"/>
      <c r="LJP1" s="1210"/>
      <c r="LJQ1" s="1210"/>
      <c r="LJR1" s="1210"/>
      <c r="LJS1" s="1210"/>
      <c r="LJT1" s="1210"/>
      <c r="LJU1" s="1210"/>
      <c r="LJV1" s="1210"/>
      <c r="LJW1" s="1210"/>
      <c r="LJX1" s="1210"/>
      <c r="LJY1" s="1210"/>
      <c r="LJZ1" s="1210"/>
      <c r="LKA1" s="1210"/>
      <c r="LKB1" s="1210"/>
      <c r="LKC1" s="1210"/>
      <c r="LKD1" s="1210"/>
      <c r="LKE1" s="1210"/>
      <c r="LKF1" s="1210"/>
      <c r="LKG1" s="1210"/>
      <c r="LKH1" s="1210"/>
      <c r="LKI1" s="1210"/>
      <c r="LKJ1" s="1210"/>
      <c r="LKK1" s="1210"/>
      <c r="LKL1" s="1210"/>
      <c r="LKM1" s="1210"/>
      <c r="LKN1" s="1210"/>
      <c r="LKO1" s="1210"/>
      <c r="LKP1" s="1210"/>
      <c r="LKQ1" s="1210"/>
      <c r="LKR1" s="1210"/>
      <c r="LKS1" s="1210"/>
      <c r="LKT1" s="1210"/>
      <c r="LKU1" s="1210"/>
      <c r="LKV1" s="1210"/>
      <c r="LKW1" s="1210"/>
      <c r="LKX1" s="1210"/>
      <c r="LKY1" s="1210"/>
      <c r="LKZ1" s="1210"/>
      <c r="LLA1" s="1210"/>
      <c r="LLB1" s="1210"/>
      <c r="LLC1" s="1210"/>
      <c r="LLD1" s="1210"/>
      <c r="LLE1" s="1210"/>
      <c r="LLF1" s="1210"/>
      <c r="LLG1" s="1210"/>
      <c r="LLH1" s="1210"/>
      <c r="LLI1" s="1210"/>
      <c r="LLJ1" s="1210"/>
      <c r="LLK1" s="1210"/>
      <c r="LLL1" s="1210"/>
      <c r="LLM1" s="1210"/>
      <c r="LLN1" s="1210"/>
      <c r="LLO1" s="1210"/>
      <c r="LLP1" s="1210"/>
      <c r="LLQ1" s="1210"/>
      <c r="LLR1" s="1210"/>
      <c r="LLS1" s="1210"/>
      <c r="LLT1" s="1210"/>
      <c r="LLU1" s="1210"/>
      <c r="LLV1" s="1210"/>
      <c r="LLW1" s="1210"/>
      <c r="LLX1" s="1210"/>
      <c r="LLY1" s="1210"/>
      <c r="LLZ1" s="1210"/>
      <c r="LMA1" s="1210"/>
      <c r="LMB1" s="1210"/>
      <c r="LMC1" s="1210"/>
      <c r="LMD1" s="1210"/>
      <c r="LME1" s="1210"/>
      <c r="LMF1" s="1210"/>
      <c r="LMG1" s="1210"/>
      <c r="LMH1" s="1210"/>
      <c r="LMI1" s="1210"/>
      <c r="LMJ1" s="1210"/>
      <c r="LMK1" s="1210"/>
      <c r="LML1" s="1210"/>
      <c r="LMM1" s="1210"/>
      <c r="LMN1" s="1210"/>
      <c r="LMO1" s="1210"/>
      <c r="LMP1" s="1210"/>
      <c r="LMQ1" s="1210"/>
      <c r="LMR1" s="1210"/>
      <c r="LMS1" s="1210"/>
      <c r="LMT1" s="1210"/>
      <c r="LMU1" s="1210"/>
      <c r="LMV1" s="1210"/>
      <c r="LMW1" s="1210"/>
      <c r="LMX1" s="1210"/>
      <c r="LMY1" s="1210"/>
      <c r="LMZ1" s="1210"/>
      <c r="LNA1" s="1210"/>
      <c r="LNB1" s="1210"/>
      <c r="LNC1" s="1210"/>
      <c r="LND1" s="1210"/>
      <c r="LNE1" s="1210"/>
      <c r="LNF1" s="1210"/>
      <c r="LNG1" s="1210"/>
      <c r="LNH1" s="1210"/>
      <c r="LNI1" s="1210"/>
      <c r="LNJ1" s="1210"/>
      <c r="LNK1" s="1210"/>
      <c r="LNL1" s="1210"/>
      <c r="LNM1" s="1210"/>
      <c r="LNN1" s="1210"/>
      <c r="LNO1" s="1210"/>
      <c r="LNP1" s="1210"/>
      <c r="LNQ1" s="1210"/>
      <c r="LNR1" s="1210"/>
      <c r="LNS1" s="1210"/>
      <c r="LNT1" s="1210"/>
      <c r="LNU1" s="1210"/>
      <c r="LNV1" s="1210"/>
      <c r="LNW1" s="1210"/>
      <c r="LNX1" s="1210"/>
      <c r="LNY1" s="1210"/>
      <c r="LNZ1" s="1210"/>
      <c r="LOA1" s="1210"/>
      <c r="LOB1" s="1210"/>
      <c r="LOC1" s="1210"/>
      <c r="LOD1" s="1210"/>
      <c r="LOE1" s="1210"/>
      <c r="LOF1" s="1210"/>
      <c r="LOG1" s="1210"/>
      <c r="LOH1" s="1210"/>
      <c r="LOI1" s="1210"/>
      <c r="LOJ1" s="1210"/>
      <c r="LOK1" s="1210"/>
      <c r="LOL1" s="1210"/>
      <c r="LOM1" s="1210"/>
      <c r="LON1" s="1210"/>
      <c r="LOO1" s="1210"/>
      <c r="LOP1" s="1210"/>
      <c r="LOQ1" s="1210"/>
      <c r="LOR1" s="1210"/>
      <c r="LOS1" s="1210"/>
      <c r="LOT1" s="1210"/>
      <c r="LOU1" s="1210"/>
      <c r="LOV1" s="1210"/>
      <c r="LOW1" s="1210"/>
      <c r="LOX1" s="1210"/>
      <c r="LOY1" s="1210"/>
      <c r="LOZ1" s="1210"/>
      <c r="LPA1" s="1210"/>
      <c r="LPB1" s="1210"/>
      <c r="LPC1" s="1210"/>
      <c r="LPD1" s="1210"/>
      <c r="LPE1" s="1210"/>
      <c r="LPF1" s="1210"/>
      <c r="LPG1" s="1210"/>
      <c r="LPH1" s="1210"/>
      <c r="LPI1" s="1210"/>
      <c r="LPJ1" s="1210"/>
      <c r="LPK1" s="1210"/>
      <c r="LPL1" s="1210"/>
      <c r="LPM1" s="1210"/>
      <c r="LPN1" s="1210"/>
      <c r="LPO1" s="1210"/>
      <c r="LPP1" s="1210"/>
      <c r="LPQ1" s="1210"/>
      <c r="LPR1" s="1210"/>
      <c r="LPS1" s="1210"/>
      <c r="LPT1" s="1210"/>
      <c r="LPU1" s="1210"/>
      <c r="LPV1" s="1210"/>
      <c r="LPW1" s="1210"/>
      <c r="LPX1" s="1210"/>
      <c r="LPY1" s="1210"/>
      <c r="LPZ1" s="1210"/>
      <c r="LQA1" s="1210"/>
      <c r="LQB1" s="1210"/>
      <c r="LQC1" s="1210"/>
      <c r="LQD1" s="1210"/>
      <c r="LQE1" s="1210"/>
      <c r="LQF1" s="1210"/>
      <c r="LQG1" s="1210"/>
      <c r="LQH1" s="1210"/>
      <c r="LQI1" s="1210"/>
      <c r="LQJ1" s="1210"/>
      <c r="LQK1" s="1210"/>
      <c r="LQL1" s="1210"/>
      <c r="LQM1" s="1210"/>
      <c r="LQN1" s="1210"/>
      <c r="LQO1" s="1210"/>
      <c r="LQP1" s="1210"/>
      <c r="LQQ1" s="1210"/>
      <c r="LQR1" s="1210"/>
      <c r="LQS1" s="1210"/>
      <c r="LQT1" s="1210"/>
      <c r="LQU1" s="1210"/>
      <c r="LQV1" s="1210"/>
      <c r="LQW1" s="1210"/>
      <c r="LQX1" s="1210"/>
      <c r="LQY1" s="1210"/>
      <c r="LQZ1" s="1210"/>
      <c r="LRA1" s="1210"/>
      <c r="LRB1" s="1210"/>
      <c r="LRC1" s="1210"/>
      <c r="LRD1" s="1210"/>
      <c r="LRE1" s="1210"/>
      <c r="LRF1" s="1210"/>
      <c r="LRG1" s="1210"/>
      <c r="LRH1" s="1210"/>
      <c r="LRI1" s="1210"/>
      <c r="LRJ1" s="1210"/>
      <c r="LRK1" s="1210"/>
      <c r="LRL1" s="1210"/>
      <c r="LRM1" s="1210"/>
      <c r="LRN1" s="1210"/>
      <c r="LRO1" s="1210"/>
      <c r="LRP1" s="1210"/>
      <c r="LRQ1" s="1210"/>
      <c r="LRR1" s="1210"/>
      <c r="LRS1" s="1210"/>
      <c r="LRT1" s="1210"/>
      <c r="LRU1" s="1210"/>
      <c r="LRV1" s="1210"/>
      <c r="LRW1" s="1210"/>
      <c r="LRX1" s="1210"/>
      <c r="LRY1" s="1210"/>
      <c r="LRZ1" s="1210"/>
      <c r="LSA1" s="1210"/>
      <c r="LSB1" s="1210"/>
      <c r="LSC1" s="1210"/>
      <c r="LSD1" s="1210"/>
      <c r="LSE1" s="1210"/>
      <c r="LSF1" s="1210"/>
      <c r="LSG1" s="1210"/>
      <c r="LSH1" s="1210"/>
      <c r="LSI1" s="1210"/>
      <c r="LSJ1" s="1210"/>
      <c r="LSK1" s="1210"/>
      <c r="LSL1" s="1210"/>
      <c r="LSM1" s="1210"/>
      <c r="LSN1" s="1210"/>
      <c r="LSO1" s="1210"/>
      <c r="LSP1" s="1210"/>
      <c r="LSQ1" s="1210"/>
      <c r="LSR1" s="1210"/>
      <c r="LSS1" s="1210"/>
      <c r="LST1" s="1210"/>
      <c r="LSU1" s="1210"/>
      <c r="LSV1" s="1210"/>
      <c r="LSW1" s="1210"/>
      <c r="LSX1" s="1210"/>
      <c r="LSY1" s="1210"/>
      <c r="LSZ1" s="1210"/>
      <c r="LTA1" s="1210"/>
      <c r="LTB1" s="1210"/>
      <c r="LTC1" s="1210"/>
      <c r="LTD1" s="1210"/>
      <c r="LTE1" s="1210"/>
      <c r="LTF1" s="1210"/>
      <c r="LTG1" s="1210"/>
      <c r="LTH1" s="1210"/>
      <c r="LTI1" s="1210"/>
      <c r="LTJ1" s="1210"/>
      <c r="LTK1" s="1210"/>
      <c r="LTL1" s="1210"/>
      <c r="LTM1" s="1210"/>
      <c r="LTN1" s="1210"/>
      <c r="LTO1" s="1210"/>
      <c r="LTP1" s="1210"/>
      <c r="LTQ1" s="1210"/>
      <c r="LTR1" s="1210"/>
      <c r="LTS1" s="1210"/>
      <c r="LTT1" s="1210"/>
      <c r="LTU1" s="1210"/>
      <c r="LTV1" s="1210"/>
      <c r="LTW1" s="1210"/>
      <c r="LTX1" s="1210"/>
      <c r="LTY1" s="1210"/>
      <c r="LTZ1" s="1210"/>
      <c r="LUA1" s="1210"/>
      <c r="LUB1" s="1210"/>
      <c r="LUC1" s="1210"/>
      <c r="LUD1" s="1210"/>
      <c r="LUE1" s="1210"/>
      <c r="LUF1" s="1210"/>
      <c r="LUG1" s="1210"/>
      <c r="LUH1" s="1210"/>
      <c r="LUI1" s="1210"/>
      <c r="LUJ1" s="1210"/>
      <c r="LUK1" s="1210"/>
      <c r="LUL1" s="1210"/>
      <c r="LUM1" s="1210"/>
      <c r="LUN1" s="1210"/>
      <c r="LUO1" s="1210"/>
      <c r="LUP1" s="1210"/>
      <c r="LUQ1" s="1210"/>
      <c r="LUR1" s="1210"/>
      <c r="LUS1" s="1210"/>
      <c r="LUT1" s="1210"/>
      <c r="LUU1" s="1210"/>
      <c r="LUV1" s="1210"/>
      <c r="LUW1" s="1210"/>
      <c r="LUX1" s="1210"/>
      <c r="LUY1" s="1210"/>
      <c r="LUZ1" s="1210"/>
      <c r="LVA1" s="1210"/>
      <c r="LVB1" s="1210"/>
      <c r="LVC1" s="1210"/>
      <c r="LVD1" s="1210"/>
      <c r="LVE1" s="1210"/>
      <c r="LVF1" s="1210"/>
      <c r="LVG1" s="1210"/>
      <c r="LVH1" s="1210"/>
      <c r="LVI1" s="1210"/>
      <c r="LVJ1" s="1210"/>
      <c r="LVK1" s="1210"/>
      <c r="LVL1" s="1210"/>
      <c r="LVM1" s="1210"/>
      <c r="LVN1" s="1210"/>
      <c r="LVO1" s="1210"/>
      <c r="LVP1" s="1210"/>
      <c r="LVQ1" s="1210"/>
      <c r="LVR1" s="1210"/>
      <c r="LVS1" s="1210"/>
      <c r="LVT1" s="1210"/>
      <c r="LVU1" s="1210"/>
      <c r="LVV1" s="1210"/>
      <c r="LVW1" s="1210"/>
      <c r="LVX1" s="1210"/>
      <c r="LVY1" s="1210"/>
      <c r="LVZ1" s="1210"/>
      <c r="LWA1" s="1210"/>
      <c r="LWB1" s="1210"/>
      <c r="LWC1" s="1210"/>
      <c r="LWD1" s="1210"/>
      <c r="LWE1" s="1210"/>
      <c r="LWF1" s="1210"/>
      <c r="LWG1" s="1210"/>
      <c r="LWH1" s="1210"/>
      <c r="LWI1" s="1210"/>
      <c r="LWJ1" s="1210"/>
      <c r="LWK1" s="1210"/>
      <c r="LWL1" s="1210"/>
      <c r="LWM1" s="1210"/>
      <c r="LWN1" s="1210"/>
      <c r="LWO1" s="1210"/>
      <c r="LWP1" s="1210"/>
      <c r="LWQ1" s="1210"/>
      <c r="LWR1" s="1210"/>
      <c r="LWS1" s="1210"/>
      <c r="LWT1" s="1210"/>
      <c r="LWU1" s="1210"/>
      <c r="LWV1" s="1210"/>
      <c r="LWW1" s="1210"/>
      <c r="LWX1" s="1210"/>
      <c r="LWY1" s="1210"/>
      <c r="LWZ1" s="1210"/>
      <c r="LXA1" s="1210"/>
      <c r="LXB1" s="1210"/>
      <c r="LXC1" s="1210"/>
      <c r="LXD1" s="1210"/>
      <c r="LXE1" s="1210"/>
      <c r="LXF1" s="1210"/>
      <c r="LXG1" s="1210"/>
      <c r="LXH1" s="1210"/>
      <c r="LXI1" s="1210"/>
      <c r="LXJ1" s="1210"/>
      <c r="LXK1" s="1210"/>
      <c r="LXL1" s="1210"/>
      <c r="LXM1" s="1210"/>
      <c r="LXN1" s="1210"/>
      <c r="LXO1" s="1210"/>
      <c r="LXP1" s="1210"/>
      <c r="LXQ1" s="1210"/>
      <c r="LXR1" s="1210"/>
      <c r="LXS1" s="1210"/>
      <c r="LXT1" s="1210"/>
      <c r="LXU1" s="1210"/>
      <c r="LXV1" s="1210"/>
      <c r="LXW1" s="1210"/>
      <c r="LXX1" s="1210"/>
      <c r="LXY1" s="1210"/>
      <c r="LXZ1" s="1210"/>
      <c r="LYA1" s="1210"/>
      <c r="LYB1" s="1210"/>
      <c r="LYC1" s="1210"/>
      <c r="LYD1" s="1210"/>
      <c r="LYE1" s="1210"/>
      <c r="LYF1" s="1210"/>
      <c r="LYG1" s="1210"/>
      <c r="LYH1" s="1210"/>
      <c r="LYI1" s="1210"/>
      <c r="LYJ1" s="1210"/>
      <c r="LYK1" s="1210"/>
      <c r="LYL1" s="1210"/>
      <c r="LYM1" s="1210"/>
      <c r="LYN1" s="1210"/>
      <c r="LYO1" s="1210"/>
      <c r="LYP1" s="1210"/>
      <c r="LYQ1" s="1210"/>
      <c r="LYR1" s="1210"/>
      <c r="LYS1" s="1210"/>
      <c r="LYT1" s="1210"/>
      <c r="LYU1" s="1210"/>
      <c r="LYV1" s="1210"/>
      <c r="LYW1" s="1210"/>
      <c r="LYX1" s="1210"/>
      <c r="LYY1" s="1210"/>
      <c r="LYZ1" s="1210"/>
      <c r="LZA1" s="1210"/>
      <c r="LZB1" s="1210"/>
      <c r="LZC1" s="1210"/>
      <c r="LZD1" s="1210"/>
      <c r="LZE1" s="1210"/>
      <c r="LZF1" s="1210"/>
      <c r="LZG1" s="1210"/>
      <c r="LZH1" s="1210"/>
      <c r="LZI1" s="1210"/>
      <c r="LZJ1" s="1210"/>
      <c r="LZK1" s="1210"/>
      <c r="LZL1" s="1210"/>
      <c r="LZM1" s="1210"/>
      <c r="LZN1" s="1210"/>
      <c r="LZO1" s="1210"/>
      <c r="LZP1" s="1210"/>
      <c r="LZQ1" s="1210"/>
      <c r="LZR1" s="1210"/>
      <c r="LZS1" s="1210"/>
      <c r="LZT1" s="1210"/>
      <c r="LZU1" s="1210"/>
      <c r="LZV1" s="1210"/>
      <c r="LZW1" s="1210"/>
      <c r="LZX1" s="1210"/>
      <c r="LZY1" s="1210"/>
      <c r="LZZ1" s="1210"/>
      <c r="MAA1" s="1210"/>
      <c r="MAB1" s="1210"/>
      <c r="MAC1" s="1210"/>
      <c r="MAD1" s="1210"/>
      <c r="MAE1" s="1210"/>
      <c r="MAF1" s="1210"/>
      <c r="MAG1" s="1210"/>
      <c r="MAH1" s="1210"/>
      <c r="MAI1" s="1210"/>
      <c r="MAJ1" s="1210"/>
      <c r="MAK1" s="1210"/>
      <c r="MAL1" s="1210"/>
      <c r="MAM1" s="1210"/>
      <c r="MAN1" s="1210"/>
      <c r="MAO1" s="1210"/>
      <c r="MAP1" s="1210"/>
      <c r="MAQ1" s="1210"/>
      <c r="MAR1" s="1210"/>
      <c r="MAS1" s="1210"/>
      <c r="MAT1" s="1210"/>
      <c r="MAU1" s="1210"/>
      <c r="MAV1" s="1210"/>
      <c r="MAW1" s="1210"/>
      <c r="MAX1" s="1210"/>
      <c r="MAY1" s="1210"/>
      <c r="MAZ1" s="1210"/>
      <c r="MBA1" s="1210"/>
      <c r="MBB1" s="1210"/>
      <c r="MBC1" s="1210"/>
      <c r="MBD1" s="1210"/>
      <c r="MBE1" s="1210"/>
      <c r="MBF1" s="1210"/>
      <c r="MBG1" s="1210"/>
      <c r="MBH1" s="1210"/>
      <c r="MBI1" s="1210"/>
      <c r="MBJ1" s="1210"/>
      <c r="MBK1" s="1210"/>
      <c r="MBL1" s="1210"/>
      <c r="MBM1" s="1210"/>
      <c r="MBN1" s="1210"/>
      <c r="MBO1" s="1210"/>
      <c r="MBP1" s="1210"/>
      <c r="MBQ1" s="1210"/>
      <c r="MBR1" s="1210"/>
      <c r="MBS1" s="1210"/>
      <c r="MBT1" s="1210"/>
      <c r="MBU1" s="1210"/>
      <c r="MBV1" s="1210"/>
      <c r="MBW1" s="1210"/>
      <c r="MBX1" s="1210"/>
      <c r="MBY1" s="1210"/>
      <c r="MBZ1" s="1210"/>
      <c r="MCA1" s="1210"/>
      <c r="MCB1" s="1210"/>
      <c r="MCC1" s="1210"/>
      <c r="MCD1" s="1210"/>
      <c r="MCE1" s="1210"/>
      <c r="MCF1" s="1210"/>
      <c r="MCG1" s="1210"/>
      <c r="MCH1" s="1210"/>
      <c r="MCI1" s="1210"/>
      <c r="MCJ1" s="1210"/>
      <c r="MCK1" s="1210"/>
      <c r="MCL1" s="1210"/>
      <c r="MCM1" s="1210"/>
      <c r="MCN1" s="1210"/>
      <c r="MCO1" s="1210"/>
      <c r="MCP1" s="1210"/>
      <c r="MCQ1" s="1210"/>
      <c r="MCR1" s="1210"/>
      <c r="MCS1" s="1210"/>
      <c r="MCT1" s="1210"/>
      <c r="MCU1" s="1210"/>
      <c r="MCV1" s="1210"/>
      <c r="MCW1" s="1210"/>
      <c r="MCX1" s="1210"/>
      <c r="MCY1" s="1210"/>
      <c r="MCZ1" s="1210"/>
      <c r="MDA1" s="1210"/>
      <c r="MDB1" s="1210"/>
      <c r="MDC1" s="1210"/>
      <c r="MDD1" s="1210"/>
      <c r="MDE1" s="1210"/>
      <c r="MDF1" s="1210"/>
      <c r="MDG1" s="1210"/>
      <c r="MDH1" s="1210"/>
      <c r="MDI1" s="1210"/>
      <c r="MDJ1" s="1210"/>
      <c r="MDK1" s="1210"/>
      <c r="MDL1" s="1210"/>
      <c r="MDM1" s="1210"/>
      <c r="MDN1" s="1210"/>
      <c r="MDO1" s="1210"/>
      <c r="MDP1" s="1210"/>
      <c r="MDQ1" s="1210"/>
      <c r="MDR1" s="1210"/>
      <c r="MDS1" s="1210"/>
      <c r="MDT1" s="1210"/>
      <c r="MDU1" s="1210"/>
      <c r="MDV1" s="1210"/>
      <c r="MDW1" s="1210"/>
      <c r="MDX1" s="1210"/>
      <c r="MDY1" s="1210"/>
      <c r="MDZ1" s="1210"/>
      <c r="MEA1" s="1210"/>
      <c r="MEB1" s="1210"/>
      <c r="MEC1" s="1210"/>
      <c r="MED1" s="1210"/>
      <c r="MEE1" s="1210"/>
      <c r="MEF1" s="1210"/>
      <c r="MEG1" s="1210"/>
      <c r="MEH1" s="1210"/>
      <c r="MEI1" s="1210"/>
      <c r="MEJ1" s="1210"/>
      <c r="MEK1" s="1210"/>
      <c r="MEL1" s="1210"/>
      <c r="MEM1" s="1210"/>
      <c r="MEN1" s="1210"/>
      <c r="MEO1" s="1210"/>
      <c r="MEP1" s="1210"/>
      <c r="MEQ1" s="1210"/>
      <c r="MER1" s="1210"/>
      <c r="MES1" s="1210"/>
      <c r="MET1" s="1210"/>
      <c r="MEU1" s="1210"/>
      <c r="MEV1" s="1210"/>
      <c r="MEW1" s="1210"/>
      <c r="MEX1" s="1210"/>
      <c r="MEY1" s="1210"/>
      <c r="MEZ1" s="1210"/>
      <c r="MFA1" s="1210"/>
      <c r="MFB1" s="1210"/>
      <c r="MFC1" s="1210"/>
      <c r="MFD1" s="1210"/>
      <c r="MFE1" s="1210"/>
      <c r="MFF1" s="1210"/>
      <c r="MFG1" s="1210"/>
      <c r="MFH1" s="1210"/>
      <c r="MFI1" s="1210"/>
      <c r="MFJ1" s="1210"/>
      <c r="MFK1" s="1210"/>
      <c r="MFL1" s="1210"/>
      <c r="MFM1" s="1210"/>
      <c r="MFN1" s="1210"/>
      <c r="MFO1" s="1210"/>
      <c r="MFP1" s="1210"/>
      <c r="MFQ1" s="1210"/>
      <c r="MFR1" s="1210"/>
      <c r="MFS1" s="1210"/>
      <c r="MFT1" s="1210"/>
      <c r="MFU1" s="1210"/>
      <c r="MFV1" s="1210"/>
      <c r="MFW1" s="1210"/>
      <c r="MFX1" s="1210"/>
      <c r="MFY1" s="1210"/>
      <c r="MFZ1" s="1210"/>
      <c r="MGA1" s="1210"/>
      <c r="MGB1" s="1210"/>
      <c r="MGC1" s="1210"/>
      <c r="MGD1" s="1210"/>
      <c r="MGE1" s="1210"/>
      <c r="MGF1" s="1210"/>
      <c r="MGG1" s="1210"/>
      <c r="MGH1" s="1210"/>
      <c r="MGI1" s="1210"/>
      <c r="MGJ1" s="1210"/>
      <c r="MGK1" s="1210"/>
      <c r="MGL1" s="1210"/>
      <c r="MGM1" s="1210"/>
      <c r="MGN1" s="1210"/>
      <c r="MGO1" s="1210"/>
      <c r="MGP1" s="1210"/>
      <c r="MGQ1" s="1210"/>
      <c r="MGR1" s="1210"/>
      <c r="MGS1" s="1210"/>
      <c r="MGT1" s="1210"/>
      <c r="MGU1" s="1210"/>
      <c r="MGV1" s="1210"/>
      <c r="MGW1" s="1210"/>
      <c r="MGX1" s="1210"/>
      <c r="MGY1" s="1210"/>
      <c r="MGZ1" s="1210"/>
      <c r="MHA1" s="1210"/>
      <c r="MHB1" s="1210"/>
      <c r="MHC1" s="1210"/>
      <c r="MHD1" s="1210"/>
      <c r="MHE1" s="1210"/>
      <c r="MHF1" s="1210"/>
      <c r="MHG1" s="1210"/>
      <c r="MHH1" s="1210"/>
      <c r="MHI1" s="1210"/>
      <c r="MHJ1" s="1210"/>
      <c r="MHK1" s="1210"/>
      <c r="MHL1" s="1210"/>
      <c r="MHM1" s="1210"/>
      <c r="MHN1" s="1210"/>
      <c r="MHO1" s="1210"/>
      <c r="MHP1" s="1210"/>
      <c r="MHQ1" s="1210"/>
      <c r="MHR1" s="1210"/>
      <c r="MHS1" s="1210"/>
      <c r="MHT1" s="1210"/>
      <c r="MHU1" s="1210"/>
      <c r="MHV1" s="1210"/>
      <c r="MHW1" s="1210"/>
      <c r="MHX1" s="1210"/>
      <c r="MHY1" s="1210"/>
      <c r="MHZ1" s="1210"/>
      <c r="MIA1" s="1210"/>
      <c r="MIB1" s="1210"/>
      <c r="MIC1" s="1210"/>
      <c r="MID1" s="1210"/>
      <c r="MIE1" s="1210"/>
      <c r="MIF1" s="1210"/>
      <c r="MIG1" s="1210"/>
      <c r="MIH1" s="1210"/>
      <c r="MII1" s="1210"/>
      <c r="MIJ1" s="1210"/>
      <c r="MIK1" s="1210"/>
      <c r="MIL1" s="1210"/>
      <c r="MIM1" s="1210"/>
      <c r="MIN1" s="1210"/>
      <c r="MIO1" s="1210"/>
      <c r="MIP1" s="1210"/>
      <c r="MIQ1" s="1210"/>
      <c r="MIR1" s="1210"/>
      <c r="MIS1" s="1210"/>
      <c r="MIT1" s="1210"/>
      <c r="MIU1" s="1210"/>
      <c r="MIV1" s="1210"/>
      <c r="MIW1" s="1210"/>
      <c r="MIX1" s="1210"/>
      <c r="MIY1" s="1210"/>
      <c r="MIZ1" s="1210"/>
      <c r="MJA1" s="1210"/>
      <c r="MJB1" s="1210"/>
      <c r="MJC1" s="1210"/>
      <c r="MJD1" s="1210"/>
      <c r="MJE1" s="1210"/>
      <c r="MJF1" s="1210"/>
      <c r="MJG1" s="1210"/>
      <c r="MJH1" s="1210"/>
      <c r="MJI1" s="1210"/>
      <c r="MJJ1" s="1210"/>
      <c r="MJK1" s="1210"/>
      <c r="MJL1" s="1210"/>
      <c r="MJM1" s="1210"/>
      <c r="MJN1" s="1210"/>
      <c r="MJO1" s="1210"/>
      <c r="MJP1" s="1210"/>
      <c r="MJQ1" s="1210"/>
      <c r="MJR1" s="1210"/>
      <c r="MJS1" s="1210"/>
      <c r="MJT1" s="1210"/>
      <c r="MJU1" s="1210"/>
      <c r="MJV1" s="1210"/>
      <c r="MJW1" s="1210"/>
      <c r="MJX1" s="1210"/>
      <c r="MJY1" s="1210"/>
      <c r="MJZ1" s="1210"/>
      <c r="MKA1" s="1210"/>
      <c r="MKB1" s="1210"/>
      <c r="MKC1" s="1210"/>
      <c r="MKD1" s="1210"/>
      <c r="MKE1" s="1210"/>
      <c r="MKF1" s="1210"/>
      <c r="MKG1" s="1210"/>
      <c r="MKH1" s="1210"/>
      <c r="MKI1" s="1210"/>
      <c r="MKJ1" s="1210"/>
      <c r="MKK1" s="1210"/>
      <c r="MKL1" s="1210"/>
      <c r="MKM1" s="1210"/>
      <c r="MKN1" s="1210"/>
      <c r="MKO1" s="1210"/>
      <c r="MKP1" s="1210"/>
      <c r="MKQ1" s="1210"/>
      <c r="MKR1" s="1210"/>
      <c r="MKS1" s="1210"/>
      <c r="MKT1" s="1210"/>
      <c r="MKU1" s="1210"/>
      <c r="MKV1" s="1210"/>
      <c r="MKW1" s="1210"/>
      <c r="MKX1" s="1210"/>
      <c r="MKY1" s="1210"/>
      <c r="MKZ1" s="1210"/>
      <c r="MLA1" s="1210"/>
      <c r="MLB1" s="1210"/>
      <c r="MLC1" s="1210"/>
      <c r="MLD1" s="1210"/>
      <c r="MLE1" s="1210"/>
      <c r="MLF1" s="1210"/>
      <c r="MLG1" s="1210"/>
      <c r="MLH1" s="1210"/>
      <c r="MLI1" s="1210"/>
      <c r="MLJ1" s="1210"/>
      <c r="MLK1" s="1210"/>
      <c r="MLL1" s="1210"/>
      <c r="MLM1" s="1210"/>
      <c r="MLN1" s="1210"/>
      <c r="MLO1" s="1210"/>
      <c r="MLP1" s="1210"/>
      <c r="MLQ1" s="1210"/>
      <c r="MLR1" s="1210"/>
      <c r="MLS1" s="1210"/>
      <c r="MLT1" s="1210"/>
      <c r="MLU1" s="1210"/>
      <c r="MLV1" s="1210"/>
      <c r="MLW1" s="1210"/>
      <c r="MLX1" s="1210"/>
      <c r="MLY1" s="1210"/>
      <c r="MLZ1" s="1210"/>
      <c r="MMA1" s="1210"/>
      <c r="MMB1" s="1210"/>
      <c r="MMC1" s="1210"/>
      <c r="MMD1" s="1210"/>
      <c r="MME1" s="1210"/>
      <c r="MMF1" s="1210"/>
      <c r="MMG1" s="1210"/>
      <c r="MMH1" s="1210"/>
      <c r="MMI1" s="1210"/>
      <c r="MMJ1" s="1210"/>
      <c r="MMK1" s="1210"/>
      <c r="MML1" s="1210"/>
      <c r="MMM1" s="1210"/>
      <c r="MMN1" s="1210"/>
      <c r="MMO1" s="1210"/>
      <c r="MMP1" s="1210"/>
      <c r="MMQ1" s="1210"/>
      <c r="MMR1" s="1210"/>
      <c r="MMS1" s="1210"/>
      <c r="MMT1" s="1210"/>
      <c r="MMU1" s="1210"/>
      <c r="MMV1" s="1210"/>
      <c r="MMW1" s="1210"/>
      <c r="MMX1" s="1210"/>
      <c r="MMY1" s="1210"/>
      <c r="MMZ1" s="1210"/>
      <c r="MNA1" s="1210"/>
      <c r="MNB1" s="1210"/>
      <c r="MNC1" s="1210"/>
      <c r="MND1" s="1210"/>
      <c r="MNE1" s="1210"/>
      <c r="MNF1" s="1210"/>
      <c r="MNG1" s="1210"/>
      <c r="MNH1" s="1210"/>
      <c r="MNI1" s="1210"/>
      <c r="MNJ1" s="1210"/>
      <c r="MNK1" s="1210"/>
      <c r="MNL1" s="1210"/>
      <c r="MNM1" s="1210"/>
      <c r="MNN1" s="1210"/>
      <c r="MNO1" s="1210"/>
      <c r="MNP1" s="1210"/>
      <c r="MNQ1" s="1210"/>
      <c r="MNR1" s="1210"/>
      <c r="MNS1" s="1210"/>
      <c r="MNT1" s="1210"/>
      <c r="MNU1" s="1210"/>
      <c r="MNV1" s="1210"/>
      <c r="MNW1" s="1210"/>
      <c r="MNX1" s="1210"/>
      <c r="MNY1" s="1210"/>
      <c r="MNZ1" s="1210"/>
      <c r="MOA1" s="1210"/>
      <c r="MOB1" s="1210"/>
      <c r="MOC1" s="1210"/>
      <c r="MOD1" s="1210"/>
      <c r="MOE1" s="1210"/>
      <c r="MOF1" s="1210"/>
      <c r="MOG1" s="1210"/>
      <c r="MOH1" s="1210"/>
      <c r="MOI1" s="1210"/>
      <c r="MOJ1" s="1210"/>
      <c r="MOK1" s="1210"/>
      <c r="MOL1" s="1210"/>
      <c r="MOM1" s="1210"/>
      <c r="MON1" s="1210"/>
      <c r="MOO1" s="1210"/>
      <c r="MOP1" s="1210"/>
      <c r="MOQ1" s="1210"/>
      <c r="MOR1" s="1210"/>
      <c r="MOS1" s="1210"/>
      <c r="MOT1" s="1210"/>
      <c r="MOU1" s="1210"/>
      <c r="MOV1" s="1210"/>
      <c r="MOW1" s="1210"/>
      <c r="MOX1" s="1210"/>
      <c r="MOY1" s="1210"/>
      <c r="MOZ1" s="1210"/>
      <c r="MPA1" s="1210"/>
      <c r="MPB1" s="1210"/>
      <c r="MPC1" s="1210"/>
      <c r="MPD1" s="1210"/>
      <c r="MPE1" s="1210"/>
      <c r="MPF1" s="1210"/>
      <c r="MPG1" s="1210"/>
      <c r="MPH1" s="1210"/>
      <c r="MPI1" s="1210"/>
      <c r="MPJ1" s="1210"/>
      <c r="MPK1" s="1210"/>
      <c r="MPL1" s="1210"/>
      <c r="MPM1" s="1210"/>
      <c r="MPN1" s="1210"/>
      <c r="MPO1" s="1210"/>
      <c r="MPP1" s="1210"/>
      <c r="MPQ1" s="1210"/>
      <c r="MPR1" s="1210"/>
      <c r="MPS1" s="1210"/>
      <c r="MPT1" s="1210"/>
      <c r="MPU1" s="1210"/>
      <c r="MPV1" s="1210"/>
      <c r="MPW1" s="1210"/>
      <c r="MPX1" s="1210"/>
      <c r="MPY1" s="1210"/>
      <c r="MPZ1" s="1210"/>
      <c r="MQA1" s="1210"/>
      <c r="MQB1" s="1210"/>
      <c r="MQC1" s="1210"/>
      <c r="MQD1" s="1210"/>
      <c r="MQE1" s="1210"/>
      <c r="MQF1" s="1210"/>
      <c r="MQG1" s="1210"/>
      <c r="MQH1" s="1210"/>
      <c r="MQI1" s="1210"/>
      <c r="MQJ1" s="1210"/>
      <c r="MQK1" s="1210"/>
      <c r="MQL1" s="1210"/>
      <c r="MQM1" s="1210"/>
      <c r="MQN1" s="1210"/>
      <c r="MQO1" s="1210"/>
      <c r="MQP1" s="1210"/>
      <c r="MQQ1" s="1210"/>
      <c r="MQR1" s="1210"/>
      <c r="MQS1" s="1210"/>
      <c r="MQT1" s="1210"/>
      <c r="MQU1" s="1210"/>
      <c r="MQV1" s="1210"/>
      <c r="MQW1" s="1210"/>
      <c r="MQX1" s="1210"/>
      <c r="MQY1" s="1210"/>
      <c r="MQZ1" s="1210"/>
      <c r="MRA1" s="1210"/>
      <c r="MRB1" s="1210"/>
      <c r="MRC1" s="1210"/>
      <c r="MRD1" s="1210"/>
      <c r="MRE1" s="1210"/>
      <c r="MRF1" s="1210"/>
      <c r="MRG1" s="1210"/>
      <c r="MRH1" s="1210"/>
      <c r="MRI1" s="1210"/>
      <c r="MRJ1" s="1210"/>
      <c r="MRK1" s="1210"/>
      <c r="MRL1" s="1210"/>
      <c r="MRM1" s="1210"/>
      <c r="MRN1" s="1210"/>
      <c r="MRO1" s="1210"/>
      <c r="MRP1" s="1210"/>
      <c r="MRQ1" s="1210"/>
      <c r="MRR1" s="1210"/>
      <c r="MRS1" s="1210"/>
      <c r="MRT1" s="1210"/>
      <c r="MRU1" s="1210"/>
      <c r="MRV1" s="1210"/>
      <c r="MRW1" s="1210"/>
      <c r="MRX1" s="1210"/>
      <c r="MRY1" s="1210"/>
      <c r="MRZ1" s="1210"/>
      <c r="MSA1" s="1210"/>
      <c r="MSB1" s="1210"/>
      <c r="MSC1" s="1210"/>
      <c r="MSD1" s="1210"/>
      <c r="MSE1" s="1210"/>
      <c r="MSF1" s="1210"/>
      <c r="MSG1" s="1210"/>
      <c r="MSH1" s="1210"/>
      <c r="MSI1" s="1210"/>
      <c r="MSJ1" s="1210"/>
      <c r="MSK1" s="1210"/>
      <c r="MSL1" s="1210"/>
      <c r="MSM1" s="1210"/>
      <c r="MSN1" s="1210"/>
      <c r="MSO1" s="1210"/>
      <c r="MSP1" s="1210"/>
      <c r="MSQ1" s="1210"/>
      <c r="MSR1" s="1210"/>
      <c r="MSS1" s="1210"/>
      <c r="MST1" s="1210"/>
      <c r="MSU1" s="1210"/>
      <c r="MSV1" s="1210"/>
      <c r="MSW1" s="1210"/>
      <c r="MSX1" s="1210"/>
      <c r="MSY1" s="1210"/>
      <c r="MSZ1" s="1210"/>
      <c r="MTA1" s="1210"/>
      <c r="MTB1" s="1210"/>
      <c r="MTC1" s="1210"/>
      <c r="MTD1" s="1210"/>
      <c r="MTE1" s="1210"/>
      <c r="MTF1" s="1210"/>
      <c r="MTG1" s="1210"/>
      <c r="MTH1" s="1210"/>
      <c r="MTI1" s="1210"/>
      <c r="MTJ1" s="1210"/>
      <c r="MTK1" s="1210"/>
      <c r="MTL1" s="1210"/>
      <c r="MTM1" s="1210"/>
      <c r="MTN1" s="1210"/>
      <c r="MTO1" s="1210"/>
      <c r="MTP1" s="1210"/>
      <c r="MTQ1" s="1210"/>
      <c r="MTR1" s="1210"/>
      <c r="MTS1" s="1210"/>
      <c r="MTT1" s="1210"/>
      <c r="MTU1" s="1210"/>
      <c r="MTV1" s="1210"/>
      <c r="MTW1" s="1210"/>
      <c r="MTX1" s="1210"/>
      <c r="MTY1" s="1210"/>
      <c r="MTZ1" s="1210"/>
      <c r="MUA1" s="1210"/>
      <c r="MUB1" s="1210"/>
      <c r="MUC1" s="1210"/>
      <c r="MUD1" s="1210"/>
      <c r="MUE1" s="1210"/>
      <c r="MUF1" s="1210"/>
      <c r="MUG1" s="1210"/>
      <c r="MUH1" s="1210"/>
      <c r="MUI1" s="1210"/>
      <c r="MUJ1" s="1210"/>
      <c r="MUK1" s="1210"/>
      <c r="MUL1" s="1210"/>
      <c r="MUM1" s="1210"/>
      <c r="MUN1" s="1210"/>
      <c r="MUO1" s="1210"/>
      <c r="MUP1" s="1210"/>
      <c r="MUQ1" s="1210"/>
      <c r="MUR1" s="1210"/>
      <c r="MUS1" s="1210"/>
      <c r="MUT1" s="1210"/>
      <c r="MUU1" s="1210"/>
      <c r="MUV1" s="1210"/>
      <c r="MUW1" s="1210"/>
      <c r="MUX1" s="1210"/>
      <c r="MUY1" s="1210"/>
      <c r="MUZ1" s="1210"/>
      <c r="MVA1" s="1210"/>
      <c r="MVB1" s="1210"/>
      <c r="MVC1" s="1210"/>
      <c r="MVD1" s="1210"/>
      <c r="MVE1" s="1210"/>
      <c r="MVF1" s="1210"/>
      <c r="MVG1" s="1210"/>
      <c r="MVH1" s="1210"/>
      <c r="MVI1" s="1210"/>
      <c r="MVJ1" s="1210"/>
      <c r="MVK1" s="1210"/>
      <c r="MVL1" s="1210"/>
      <c r="MVM1" s="1210"/>
      <c r="MVN1" s="1210"/>
      <c r="MVO1" s="1210"/>
      <c r="MVP1" s="1210"/>
      <c r="MVQ1" s="1210"/>
      <c r="MVR1" s="1210"/>
      <c r="MVS1" s="1210"/>
      <c r="MVT1" s="1210"/>
      <c r="MVU1" s="1210"/>
      <c r="MVV1" s="1210"/>
      <c r="MVW1" s="1210"/>
      <c r="MVX1" s="1210"/>
      <c r="MVY1" s="1210"/>
      <c r="MVZ1" s="1210"/>
      <c r="MWA1" s="1210"/>
      <c r="MWB1" s="1210"/>
      <c r="MWC1" s="1210"/>
      <c r="MWD1" s="1210"/>
      <c r="MWE1" s="1210"/>
      <c r="MWF1" s="1210"/>
      <c r="MWG1" s="1210"/>
      <c r="MWH1" s="1210"/>
      <c r="MWI1" s="1210"/>
      <c r="MWJ1" s="1210"/>
      <c r="MWK1" s="1210"/>
      <c r="MWL1" s="1210"/>
      <c r="MWM1" s="1210"/>
      <c r="MWN1" s="1210"/>
      <c r="MWO1" s="1210"/>
      <c r="MWP1" s="1210"/>
      <c r="MWQ1" s="1210"/>
      <c r="MWR1" s="1210"/>
      <c r="MWS1" s="1210"/>
      <c r="MWT1" s="1210"/>
      <c r="MWU1" s="1210"/>
      <c r="MWV1" s="1210"/>
      <c r="MWW1" s="1210"/>
      <c r="MWX1" s="1210"/>
      <c r="MWY1" s="1210"/>
      <c r="MWZ1" s="1210"/>
      <c r="MXA1" s="1210"/>
      <c r="MXB1" s="1210"/>
      <c r="MXC1" s="1210"/>
      <c r="MXD1" s="1210"/>
      <c r="MXE1" s="1210"/>
      <c r="MXF1" s="1210"/>
      <c r="MXG1" s="1210"/>
      <c r="MXH1" s="1210"/>
      <c r="MXI1" s="1210"/>
      <c r="MXJ1" s="1210"/>
      <c r="MXK1" s="1210"/>
      <c r="MXL1" s="1210"/>
      <c r="MXM1" s="1210"/>
      <c r="MXN1" s="1210"/>
      <c r="MXO1" s="1210"/>
      <c r="MXP1" s="1210"/>
      <c r="MXQ1" s="1210"/>
      <c r="MXR1" s="1210"/>
      <c r="MXS1" s="1210"/>
      <c r="MXT1" s="1210"/>
      <c r="MXU1" s="1210"/>
      <c r="MXV1" s="1210"/>
      <c r="MXW1" s="1210"/>
      <c r="MXX1" s="1210"/>
      <c r="MXY1" s="1210"/>
      <c r="MXZ1" s="1210"/>
      <c r="MYA1" s="1210"/>
      <c r="MYB1" s="1210"/>
      <c r="MYC1" s="1210"/>
      <c r="MYD1" s="1210"/>
      <c r="MYE1" s="1210"/>
      <c r="MYF1" s="1210"/>
      <c r="MYG1" s="1210"/>
      <c r="MYH1" s="1210"/>
      <c r="MYI1" s="1210"/>
      <c r="MYJ1" s="1210"/>
      <c r="MYK1" s="1210"/>
      <c r="MYL1" s="1210"/>
      <c r="MYM1" s="1210"/>
      <c r="MYN1" s="1210"/>
      <c r="MYO1" s="1210"/>
      <c r="MYP1" s="1210"/>
      <c r="MYQ1" s="1210"/>
      <c r="MYR1" s="1210"/>
      <c r="MYS1" s="1210"/>
      <c r="MYT1" s="1210"/>
      <c r="MYU1" s="1210"/>
      <c r="MYV1" s="1210"/>
      <c r="MYW1" s="1210"/>
      <c r="MYX1" s="1210"/>
      <c r="MYY1" s="1210"/>
      <c r="MYZ1" s="1210"/>
      <c r="MZA1" s="1210"/>
      <c r="MZB1" s="1210"/>
      <c r="MZC1" s="1210"/>
      <c r="MZD1" s="1210"/>
      <c r="MZE1" s="1210"/>
      <c r="MZF1" s="1210"/>
      <c r="MZG1" s="1210"/>
      <c r="MZH1" s="1210"/>
      <c r="MZI1" s="1210"/>
      <c r="MZJ1" s="1210"/>
      <c r="MZK1" s="1210"/>
      <c r="MZL1" s="1210"/>
      <c r="MZM1" s="1210"/>
      <c r="MZN1" s="1210"/>
      <c r="MZO1" s="1210"/>
      <c r="MZP1" s="1210"/>
      <c r="MZQ1" s="1210"/>
      <c r="MZR1" s="1210"/>
      <c r="MZS1" s="1210"/>
      <c r="MZT1" s="1210"/>
      <c r="MZU1" s="1210"/>
      <c r="MZV1" s="1210"/>
      <c r="MZW1" s="1210"/>
      <c r="MZX1" s="1210"/>
      <c r="MZY1" s="1210"/>
      <c r="MZZ1" s="1210"/>
      <c r="NAA1" s="1210"/>
      <c r="NAB1" s="1210"/>
      <c r="NAC1" s="1210"/>
      <c r="NAD1" s="1210"/>
      <c r="NAE1" s="1210"/>
      <c r="NAF1" s="1210"/>
      <c r="NAG1" s="1210"/>
      <c r="NAH1" s="1210"/>
      <c r="NAI1" s="1210"/>
      <c r="NAJ1" s="1210"/>
      <c r="NAK1" s="1210"/>
      <c r="NAL1" s="1210"/>
      <c r="NAM1" s="1210"/>
      <c r="NAN1" s="1210"/>
      <c r="NAO1" s="1210"/>
      <c r="NAP1" s="1210"/>
      <c r="NAQ1" s="1210"/>
      <c r="NAR1" s="1210"/>
      <c r="NAS1" s="1210"/>
      <c r="NAT1" s="1210"/>
      <c r="NAU1" s="1210"/>
      <c r="NAV1" s="1210"/>
      <c r="NAW1" s="1210"/>
      <c r="NAX1" s="1210"/>
      <c r="NAY1" s="1210"/>
      <c r="NAZ1" s="1210"/>
      <c r="NBA1" s="1210"/>
      <c r="NBB1" s="1210"/>
      <c r="NBC1" s="1210"/>
      <c r="NBD1" s="1210"/>
      <c r="NBE1" s="1210"/>
      <c r="NBF1" s="1210"/>
      <c r="NBG1" s="1210"/>
      <c r="NBH1" s="1210"/>
      <c r="NBI1" s="1210"/>
      <c r="NBJ1" s="1210"/>
      <c r="NBK1" s="1210"/>
      <c r="NBL1" s="1210"/>
      <c r="NBM1" s="1210"/>
      <c r="NBN1" s="1210"/>
      <c r="NBO1" s="1210"/>
      <c r="NBP1" s="1210"/>
      <c r="NBQ1" s="1210"/>
      <c r="NBR1" s="1210"/>
      <c r="NBS1" s="1210"/>
      <c r="NBT1" s="1210"/>
      <c r="NBU1" s="1210"/>
      <c r="NBV1" s="1210"/>
      <c r="NBW1" s="1210"/>
      <c r="NBX1" s="1210"/>
      <c r="NBY1" s="1210"/>
      <c r="NBZ1" s="1210"/>
      <c r="NCA1" s="1210"/>
      <c r="NCB1" s="1210"/>
      <c r="NCC1" s="1210"/>
      <c r="NCD1" s="1210"/>
      <c r="NCE1" s="1210"/>
      <c r="NCF1" s="1210"/>
      <c r="NCG1" s="1210"/>
      <c r="NCH1" s="1210"/>
      <c r="NCI1" s="1210"/>
      <c r="NCJ1" s="1210"/>
      <c r="NCK1" s="1210"/>
      <c r="NCL1" s="1210"/>
      <c r="NCM1" s="1210"/>
      <c r="NCN1" s="1210"/>
      <c r="NCO1" s="1210"/>
      <c r="NCP1" s="1210"/>
      <c r="NCQ1" s="1210"/>
      <c r="NCR1" s="1210"/>
      <c r="NCS1" s="1210"/>
      <c r="NCT1" s="1210"/>
      <c r="NCU1" s="1210"/>
      <c r="NCV1" s="1210"/>
      <c r="NCW1" s="1210"/>
      <c r="NCX1" s="1210"/>
      <c r="NCY1" s="1210"/>
      <c r="NCZ1" s="1210"/>
      <c r="NDA1" s="1210"/>
      <c r="NDB1" s="1210"/>
      <c r="NDC1" s="1210"/>
      <c r="NDD1" s="1210"/>
      <c r="NDE1" s="1210"/>
      <c r="NDF1" s="1210"/>
      <c r="NDG1" s="1210"/>
      <c r="NDH1" s="1210"/>
      <c r="NDI1" s="1210"/>
      <c r="NDJ1" s="1210"/>
      <c r="NDK1" s="1210"/>
      <c r="NDL1" s="1210"/>
      <c r="NDM1" s="1210"/>
      <c r="NDN1" s="1210"/>
      <c r="NDO1" s="1210"/>
      <c r="NDP1" s="1210"/>
      <c r="NDQ1" s="1210"/>
      <c r="NDR1" s="1210"/>
      <c r="NDS1" s="1210"/>
      <c r="NDT1" s="1210"/>
      <c r="NDU1" s="1210"/>
      <c r="NDV1" s="1210"/>
      <c r="NDW1" s="1210"/>
      <c r="NDX1" s="1210"/>
      <c r="NDY1" s="1210"/>
      <c r="NDZ1" s="1210"/>
      <c r="NEA1" s="1210"/>
      <c r="NEB1" s="1210"/>
      <c r="NEC1" s="1210"/>
      <c r="NED1" s="1210"/>
      <c r="NEE1" s="1210"/>
      <c r="NEF1" s="1210"/>
      <c r="NEG1" s="1210"/>
      <c r="NEH1" s="1210"/>
      <c r="NEI1" s="1210"/>
      <c r="NEJ1" s="1210"/>
      <c r="NEK1" s="1210"/>
      <c r="NEL1" s="1210"/>
      <c r="NEM1" s="1210"/>
      <c r="NEN1" s="1210"/>
      <c r="NEO1" s="1210"/>
      <c r="NEP1" s="1210"/>
      <c r="NEQ1" s="1210"/>
      <c r="NER1" s="1210"/>
      <c r="NES1" s="1210"/>
      <c r="NET1" s="1210"/>
      <c r="NEU1" s="1210"/>
      <c r="NEV1" s="1210"/>
      <c r="NEW1" s="1210"/>
      <c r="NEX1" s="1210"/>
      <c r="NEY1" s="1210"/>
      <c r="NEZ1" s="1210"/>
      <c r="NFA1" s="1210"/>
      <c r="NFB1" s="1210"/>
      <c r="NFC1" s="1210"/>
      <c r="NFD1" s="1210"/>
      <c r="NFE1" s="1210"/>
      <c r="NFF1" s="1210"/>
      <c r="NFG1" s="1210"/>
      <c r="NFH1" s="1210"/>
      <c r="NFI1" s="1210"/>
      <c r="NFJ1" s="1210"/>
      <c r="NFK1" s="1210"/>
      <c r="NFL1" s="1210"/>
      <c r="NFM1" s="1210"/>
      <c r="NFN1" s="1210"/>
      <c r="NFO1" s="1210"/>
      <c r="NFP1" s="1210"/>
      <c r="NFQ1" s="1210"/>
      <c r="NFR1" s="1210"/>
      <c r="NFS1" s="1210"/>
      <c r="NFT1" s="1210"/>
      <c r="NFU1" s="1210"/>
      <c r="NFV1" s="1210"/>
      <c r="NFW1" s="1210"/>
      <c r="NFX1" s="1210"/>
      <c r="NFY1" s="1210"/>
      <c r="NFZ1" s="1210"/>
      <c r="NGA1" s="1210"/>
      <c r="NGB1" s="1210"/>
      <c r="NGC1" s="1210"/>
      <c r="NGD1" s="1210"/>
      <c r="NGE1" s="1210"/>
      <c r="NGF1" s="1210"/>
      <c r="NGG1" s="1210"/>
      <c r="NGH1" s="1210"/>
      <c r="NGI1" s="1210"/>
      <c r="NGJ1" s="1210"/>
      <c r="NGK1" s="1210"/>
      <c r="NGL1" s="1210"/>
      <c r="NGM1" s="1210"/>
      <c r="NGN1" s="1210"/>
      <c r="NGO1" s="1210"/>
      <c r="NGP1" s="1210"/>
      <c r="NGQ1" s="1210"/>
      <c r="NGR1" s="1210"/>
      <c r="NGS1" s="1210"/>
      <c r="NGT1" s="1210"/>
      <c r="NGU1" s="1210"/>
      <c r="NGV1" s="1210"/>
      <c r="NGW1" s="1210"/>
      <c r="NGX1" s="1210"/>
      <c r="NGY1" s="1210"/>
      <c r="NGZ1" s="1210"/>
      <c r="NHA1" s="1210"/>
      <c r="NHB1" s="1210"/>
      <c r="NHC1" s="1210"/>
      <c r="NHD1" s="1210"/>
      <c r="NHE1" s="1210"/>
      <c r="NHF1" s="1210"/>
      <c r="NHG1" s="1210"/>
      <c r="NHH1" s="1210"/>
      <c r="NHI1" s="1210"/>
      <c r="NHJ1" s="1210"/>
      <c r="NHK1" s="1210"/>
      <c r="NHL1" s="1210"/>
      <c r="NHM1" s="1210"/>
      <c r="NHN1" s="1210"/>
      <c r="NHO1" s="1210"/>
      <c r="NHP1" s="1210"/>
      <c r="NHQ1" s="1210"/>
      <c r="NHR1" s="1210"/>
      <c r="NHS1" s="1210"/>
      <c r="NHT1" s="1210"/>
      <c r="NHU1" s="1210"/>
      <c r="NHV1" s="1210"/>
      <c r="NHW1" s="1210"/>
      <c r="NHX1" s="1210"/>
      <c r="NHY1" s="1210"/>
      <c r="NHZ1" s="1210"/>
      <c r="NIA1" s="1210"/>
      <c r="NIB1" s="1210"/>
      <c r="NIC1" s="1210"/>
      <c r="NID1" s="1210"/>
      <c r="NIE1" s="1210"/>
      <c r="NIF1" s="1210"/>
      <c r="NIG1" s="1210"/>
      <c r="NIH1" s="1210"/>
      <c r="NII1" s="1210"/>
      <c r="NIJ1" s="1210"/>
      <c r="NIK1" s="1210"/>
      <c r="NIL1" s="1210"/>
      <c r="NIM1" s="1210"/>
      <c r="NIN1" s="1210"/>
      <c r="NIO1" s="1210"/>
      <c r="NIP1" s="1210"/>
      <c r="NIQ1" s="1210"/>
      <c r="NIR1" s="1210"/>
      <c r="NIS1" s="1210"/>
      <c r="NIT1" s="1210"/>
      <c r="NIU1" s="1210"/>
      <c r="NIV1" s="1210"/>
      <c r="NIW1" s="1210"/>
      <c r="NIX1" s="1210"/>
      <c r="NIY1" s="1210"/>
      <c r="NIZ1" s="1210"/>
      <c r="NJA1" s="1210"/>
      <c r="NJB1" s="1210"/>
      <c r="NJC1" s="1210"/>
      <c r="NJD1" s="1210"/>
      <c r="NJE1" s="1210"/>
      <c r="NJF1" s="1210"/>
      <c r="NJG1" s="1210"/>
      <c r="NJH1" s="1210"/>
      <c r="NJI1" s="1210"/>
      <c r="NJJ1" s="1210"/>
      <c r="NJK1" s="1210"/>
      <c r="NJL1" s="1210"/>
      <c r="NJM1" s="1210"/>
      <c r="NJN1" s="1210"/>
      <c r="NJO1" s="1210"/>
      <c r="NJP1" s="1210"/>
      <c r="NJQ1" s="1210"/>
      <c r="NJR1" s="1210"/>
      <c r="NJS1" s="1210"/>
      <c r="NJT1" s="1210"/>
      <c r="NJU1" s="1210"/>
      <c r="NJV1" s="1210"/>
      <c r="NJW1" s="1210"/>
      <c r="NJX1" s="1210"/>
      <c r="NJY1" s="1210"/>
      <c r="NJZ1" s="1210"/>
      <c r="NKA1" s="1210"/>
      <c r="NKB1" s="1210"/>
      <c r="NKC1" s="1210"/>
      <c r="NKD1" s="1210"/>
      <c r="NKE1" s="1210"/>
      <c r="NKF1" s="1210"/>
      <c r="NKG1" s="1210"/>
      <c r="NKH1" s="1210"/>
      <c r="NKI1" s="1210"/>
      <c r="NKJ1" s="1210"/>
      <c r="NKK1" s="1210"/>
      <c r="NKL1" s="1210"/>
      <c r="NKM1" s="1210"/>
      <c r="NKN1" s="1210"/>
      <c r="NKO1" s="1210"/>
      <c r="NKP1" s="1210"/>
      <c r="NKQ1" s="1210"/>
      <c r="NKR1" s="1210"/>
      <c r="NKS1" s="1210"/>
      <c r="NKT1" s="1210"/>
      <c r="NKU1" s="1210"/>
      <c r="NKV1" s="1210"/>
      <c r="NKW1" s="1210"/>
      <c r="NKX1" s="1210"/>
      <c r="NKY1" s="1210"/>
      <c r="NKZ1" s="1210"/>
      <c r="NLA1" s="1210"/>
      <c r="NLB1" s="1210"/>
      <c r="NLC1" s="1210"/>
      <c r="NLD1" s="1210"/>
      <c r="NLE1" s="1210"/>
      <c r="NLF1" s="1210"/>
      <c r="NLG1" s="1210"/>
      <c r="NLH1" s="1210"/>
      <c r="NLI1" s="1210"/>
      <c r="NLJ1" s="1210"/>
      <c r="NLK1" s="1210"/>
      <c r="NLL1" s="1210"/>
      <c r="NLM1" s="1210"/>
      <c r="NLN1" s="1210"/>
      <c r="NLO1" s="1210"/>
      <c r="NLP1" s="1210"/>
      <c r="NLQ1" s="1210"/>
      <c r="NLR1" s="1210"/>
      <c r="NLS1" s="1210"/>
      <c r="NLT1" s="1210"/>
      <c r="NLU1" s="1210"/>
      <c r="NLV1" s="1210"/>
      <c r="NLW1" s="1210"/>
      <c r="NLX1" s="1210"/>
      <c r="NLY1" s="1210"/>
      <c r="NLZ1" s="1210"/>
      <c r="NMA1" s="1210"/>
      <c r="NMB1" s="1210"/>
      <c r="NMC1" s="1210"/>
      <c r="NMD1" s="1210"/>
      <c r="NME1" s="1210"/>
      <c r="NMF1" s="1210"/>
      <c r="NMG1" s="1210"/>
      <c r="NMH1" s="1210"/>
      <c r="NMI1" s="1210"/>
      <c r="NMJ1" s="1210"/>
      <c r="NMK1" s="1210"/>
      <c r="NML1" s="1210"/>
      <c r="NMM1" s="1210"/>
      <c r="NMN1" s="1210"/>
      <c r="NMO1" s="1210"/>
      <c r="NMP1" s="1210"/>
      <c r="NMQ1" s="1210"/>
      <c r="NMR1" s="1210"/>
      <c r="NMS1" s="1210"/>
      <c r="NMT1" s="1210"/>
      <c r="NMU1" s="1210"/>
      <c r="NMV1" s="1210"/>
      <c r="NMW1" s="1210"/>
      <c r="NMX1" s="1210"/>
      <c r="NMY1" s="1210"/>
      <c r="NMZ1" s="1210"/>
      <c r="NNA1" s="1210"/>
      <c r="NNB1" s="1210"/>
      <c r="NNC1" s="1210"/>
      <c r="NND1" s="1210"/>
      <c r="NNE1" s="1210"/>
      <c r="NNF1" s="1210"/>
      <c r="NNG1" s="1210"/>
      <c r="NNH1" s="1210"/>
      <c r="NNI1" s="1210"/>
      <c r="NNJ1" s="1210"/>
      <c r="NNK1" s="1210"/>
      <c r="NNL1" s="1210"/>
      <c r="NNM1" s="1210"/>
      <c r="NNN1" s="1210"/>
      <c r="NNO1" s="1210"/>
      <c r="NNP1" s="1210"/>
      <c r="NNQ1" s="1210"/>
      <c r="NNR1" s="1210"/>
      <c r="NNS1" s="1210"/>
      <c r="NNT1" s="1210"/>
      <c r="NNU1" s="1210"/>
      <c r="NNV1" s="1210"/>
      <c r="NNW1" s="1210"/>
      <c r="NNX1" s="1210"/>
      <c r="NNY1" s="1210"/>
      <c r="NNZ1" s="1210"/>
      <c r="NOA1" s="1210"/>
      <c r="NOB1" s="1210"/>
      <c r="NOC1" s="1210"/>
      <c r="NOD1" s="1210"/>
      <c r="NOE1" s="1210"/>
      <c r="NOF1" s="1210"/>
      <c r="NOG1" s="1210"/>
      <c r="NOH1" s="1210"/>
      <c r="NOI1" s="1210"/>
      <c r="NOJ1" s="1210"/>
      <c r="NOK1" s="1210"/>
      <c r="NOL1" s="1210"/>
      <c r="NOM1" s="1210"/>
      <c r="NON1" s="1210"/>
      <c r="NOO1" s="1210"/>
      <c r="NOP1" s="1210"/>
      <c r="NOQ1" s="1210"/>
      <c r="NOR1" s="1210"/>
      <c r="NOS1" s="1210"/>
      <c r="NOT1" s="1210"/>
      <c r="NOU1" s="1210"/>
      <c r="NOV1" s="1210"/>
      <c r="NOW1" s="1210"/>
      <c r="NOX1" s="1210"/>
      <c r="NOY1" s="1210"/>
      <c r="NOZ1" s="1210"/>
      <c r="NPA1" s="1210"/>
      <c r="NPB1" s="1210"/>
      <c r="NPC1" s="1210"/>
      <c r="NPD1" s="1210"/>
      <c r="NPE1" s="1210"/>
      <c r="NPF1" s="1210"/>
      <c r="NPG1" s="1210"/>
      <c r="NPH1" s="1210"/>
      <c r="NPI1" s="1210"/>
      <c r="NPJ1" s="1210"/>
      <c r="NPK1" s="1210"/>
      <c r="NPL1" s="1210"/>
      <c r="NPM1" s="1210"/>
      <c r="NPN1" s="1210"/>
      <c r="NPO1" s="1210"/>
      <c r="NPP1" s="1210"/>
      <c r="NPQ1" s="1210"/>
      <c r="NPR1" s="1210"/>
      <c r="NPS1" s="1210"/>
      <c r="NPT1" s="1210"/>
      <c r="NPU1" s="1210"/>
      <c r="NPV1" s="1210"/>
      <c r="NPW1" s="1210"/>
      <c r="NPX1" s="1210"/>
      <c r="NPY1" s="1210"/>
      <c r="NPZ1" s="1210"/>
      <c r="NQA1" s="1210"/>
      <c r="NQB1" s="1210"/>
      <c r="NQC1" s="1210"/>
      <c r="NQD1" s="1210"/>
      <c r="NQE1" s="1210"/>
      <c r="NQF1" s="1210"/>
      <c r="NQG1" s="1210"/>
      <c r="NQH1" s="1210"/>
      <c r="NQI1" s="1210"/>
      <c r="NQJ1" s="1210"/>
      <c r="NQK1" s="1210"/>
      <c r="NQL1" s="1210"/>
      <c r="NQM1" s="1210"/>
      <c r="NQN1" s="1210"/>
      <c r="NQO1" s="1210"/>
      <c r="NQP1" s="1210"/>
      <c r="NQQ1" s="1210"/>
      <c r="NQR1" s="1210"/>
      <c r="NQS1" s="1210"/>
      <c r="NQT1" s="1210"/>
      <c r="NQU1" s="1210"/>
      <c r="NQV1" s="1210"/>
      <c r="NQW1" s="1210"/>
      <c r="NQX1" s="1210"/>
      <c r="NQY1" s="1210"/>
      <c r="NQZ1" s="1210"/>
      <c r="NRA1" s="1210"/>
      <c r="NRB1" s="1210"/>
      <c r="NRC1" s="1210"/>
      <c r="NRD1" s="1210"/>
      <c r="NRE1" s="1210"/>
      <c r="NRF1" s="1210"/>
      <c r="NRG1" s="1210"/>
      <c r="NRH1" s="1210"/>
      <c r="NRI1" s="1210"/>
      <c r="NRJ1" s="1210"/>
      <c r="NRK1" s="1210"/>
      <c r="NRL1" s="1210"/>
      <c r="NRM1" s="1210"/>
      <c r="NRN1" s="1210"/>
      <c r="NRO1" s="1210"/>
      <c r="NRP1" s="1210"/>
      <c r="NRQ1" s="1210"/>
      <c r="NRR1" s="1210"/>
      <c r="NRS1" s="1210"/>
      <c r="NRT1" s="1210"/>
      <c r="NRU1" s="1210"/>
      <c r="NRV1" s="1210"/>
      <c r="NRW1" s="1210"/>
      <c r="NRX1" s="1210"/>
      <c r="NRY1" s="1210"/>
      <c r="NRZ1" s="1210"/>
      <c r="NSA1" s="1210"/>
      <c r="NSB1" s="1210"/>
      <c r="NSC1" s="1210"/>
      <c r="NSD1" s="1210"/>
      <c r="NSE1" s="1210"/>
      <c r="NSF1" s="1210"/>
      <c r="NSG1" s="1210"/>
      <c r="NSH1" s="1210"/>
      <c r="NSI1" s="1210"/>
      <c r="NSJ1" s="1210"/>
      <c r="NSK1" s="1210"/>
      <c r="NSL1" s="1210"/>
      <c r="NSM1" s="1210"/>
      <c r="NSN1" s="1210"/>
      <c r="NSO1" s="1210"/>
      <c r="NSP1" s="1210"/>
      <c r="NSQ1" s="1210"/>
      <c r="NSR1" s="1210"/>
      <c r="NSS1" s="1210"/>
      <c r="NST1" s="1210"/>
      <c r="NSU1" s="1210"/>
      <c r="NSV1" s="1210"/>
      <c r="NSW1" s="1210"/>
      <c r="NSX1" s="1210"/>
      <c r="NSY1" s="1210"/>
      <c r="NSZ1" s="1210"/>
      <c r="NTA1" s="1210"/>
      <c r="NTB1" s="1210"/>
      <c r="NTC1" s="1210"/>
      <c r="NTD1" s="1210"/>
      <c r="NTE1" s="1210"/>
      <c r="NTF1" s="1210"/>
      <c r="NTG1" s="1210"/>
      <c r="NTH1" s="1210"/>
      <c r="NTI1" s="1210"/>
      <c r="NTJ1" s="1210"/>
      <c r="NTK1" s="1210"/>
      <c r="NTL1" s="1210"/>
      <c r="NTM1" s="1210"/>
      <c r="NTN1" s="1210"/>
      <c r="NTO1" s="1210"/>
      <c r="NTP1" s="1210"/>
      <c r="NTQ1" s="1210"/>
      <c r="NTR1" s="1210"/>
      <c r="NTS1" s="1210"/>
      <c r="NTT1" s="1210"/>
      <c r="NTU1" s="1210"/>
      <c r="NTV1" s="1210"/>
      <c r="NTW1" s="1210"/>
      <c r="NTX1" s="1210"/>
      <c r="NTY1" s="1210"/>
      <c r="NTZ1" s="1210"/>
      <c r="NUA1" s="1210"/>
      <c r="NUB1" s="1210"/>
      <c r="NUC1" s="1210"/>
      <c r="NUD1" s="1210"/>
      <c r="NUE1" s="1210"/>
      <c r="NUF1" s="1210"/>
      <c r="NUG1" s="1210"/>
      <c r="NUH1" s="1210"/>
      <c r="NUI1" s="1210"/>
      <c r="NUJ1" s="1210"/>
      <c r="NUK1" s="1210"/>
      <c r="NUL1" s="1210"/>
      <c r="NUM1" s="1210"/>
      <c r="NUN1" s="1210"/>
      <c r="NUO1" s="1210"/>
      <c r="NUP1" s="1210"/>
      <c r="NUQ1" s="1210"/>
      <c r="NUR1" s="1210"/>
      <c r="NUS1" s="1210"/>
      <c r="NUT1" s="1210"/>
      <c r="NUU1" s="1210"/>
      <c r="NUV1" s="1210"/>
      <c r="NUW1" s="1210"/>
      <c r="NUX1" s="1210"/>
      <c r="NUY1" s="1210"/>
      <c r="NUZ1" s="1210"/>
      <c r="NVA1" s="1210"/>
      <c r="NVB1" s="1210"/>
      <c r="NVC1" s="1210"/>
      <c r="NVD1" s="1210"/>
      <c r="NVE1" s="1210"/>
      <c r="NVF1" s="1210"/>
      <c r="NVG1" s="1210"/>
      <c r="NVH1" s="1210"/>
      <c r="NVI1" s="1210"/>
      <c r="NVJ1" s="1210"/>
      <c r="NVK1" s="1210"/>
      <c r="NVL1" s="1210"/>
      <c r="NVM1" s="1210"/>
      <c r="NVN1" s="1210"/>
      <c r="NVO1" s="1210"/>
      <c r="NVP1" s="1210"/>
      <c r="NVQ1" s="1210"/>
      <c r="NVR1" s="1210"/>
      <c r="NVS1" s="1210"/>
      <c r="NVT1" s="1210"/>
      <c r="NVU1" s="1210"/>
      <c r="NVV1" s="1210"/>
      <c r="NVW1" s="1210"/>
      <c r="NVX1" s="1210"/>
      <c r="NVY1" s="1210"/>
      <c r="NVZ1" s="1210"/>
      <c r="NWA1" s="1210"/>
      <c r="NWB1" s="1210"/>
      <c r="NWC1" s="1210"/>
      <c r="NWD1" s="1210"/>
      <c r="NWE1" s="1210"/>
      <c r="NWF1" s="1210"/>
      <c r="NWG1" s="1210"/>
      <c r="NWH1" s="1210"/>
      <c r="NWI1" s="1210"/>
      <c r="NWJ1" s="1210"/>
      <c r="NWK1" s="1210"/>
      <c r="NWL1" s="1210"/>
      <c r="NWM1" s="1210"/>
      <c r="NWN1" s="1210"/>
      <c r="NWO1" s="1210"/>
      <c r="NWP1" s="1210"/>
      <c r="NWQ1" s="1210"/>
      <c r="NWR1" s="1210"/>
      <c r="NWS1" s="1210"/>
      <c r="NWT1" s="1210"/>
      <c r="NWU1" s="1210"/>
      <c r="NWV1" s="1210"/>
      <c r="NWW1" s="1210"/>
      <c r="NWX1" s="1210"/>
      <c r="NWY1" s="1210"/>
      <c r="NWZ1" s="1210"/>
      <c r="NXA1" s="1210"/>
      <c r="NXB1" s="1210"/>
      <c r="NXC1" s="1210"/>
      <c r="NXD1" s="1210"/>
      <c r="NXE1" s="1210"/>
      <c r="NXF1" s="1210"/>
      <c r="NXG1" s="1210"/>
      <c r="NXH1" s="1210"/>
      <c r="NXI1" s="1210"/>
      <c r="NXJ1" s="1210"/>
      <c r="NXK1" s="1210"/>
      <c r="NXL1" s="1210"/>
      <c r="NXM1" s="1210"/>
      <c r="NXN1" s="1210"/>
      <c r="NXO1" s="1210"/>
      <c r="NXP1" s="1210"/>
      <c r="NXQ1" s="1210"/>
      <c r="NXR1" s="1210"/>
      <c r="NXS1" s="1210"/>
      <c r="NXT1" s="1210"/>
      <c r="NXU1" s="1210"/>
      <c r="NXV1" s="1210"/>
      <c r="NXW1" s="1210"/>
      <c r="NXX1" s="1210"/>
      <c r="NXY1" s="1210"/>
      <c r="NXZ1" s="1210"/>
      <c r="NYA1" s="1210"/>
      <c r="NYB1" s="1210"/>
      <c r="NYC1" s="1210"/>
      <c r="NYD1" s="1210"/>
      <c r="NYE1" s="1210"/>
      <c r="NYF1" s="1210"/>
      <c r="NYG1" s="1210"/>
      <c r="NYH1" s="1210"/>
      <c r="NYI1" s="1210"/>
      <c r="NYJ1" s="1210"/>
      <c r="NYK1" s="1210"/>
      <c r="NYL1" s="1210"/>
      <c r="NYM1" s="1210"/>
      <c r="NYN1" s="1210"/>
      <c r="NYO1" s="1210"/>
      <c r="NYP1" s="1210"/>
      <c r="NYQ1" s="1210"/>
      <c r="NYR1" s="1210"/>
      <c r="NYS1" s="1210"/>
      <c r="NYT1" s="1210"/>
      <c r="NYU1" s="1210"/>
      <c r="NYV1" s="1210"/>
      <c r="NYW1" s="1210"/>
      <c r="NYX1" s="1210"/>
      <c r="NYY1" s="1210"/>
      <c r="NYZ1" s="1210"/>
      <c r="NZA1" s="1210"/>
      <c r="NZB1" s="1210"/>
      <c r="NZC1" s="1210"/>
      <c r="NZD1" s="1210"/>
      <c r="NZE1" s="1210"/>
      <c r="NZF1" s="1210"/>
      <c r="NZG1" s="1210"/>
      <c r="NZH1" s="1210"/>
      <c r="NZI1" s="1210"/>
      <c r="NZJ1" s="1210"/>
      <c r="NZK1" s="1210"/>
      <c r="NZL1" s="1210"/>
      <c r="NZM1" s="1210"/>
      <c r="NZN1" s="1210"/>
      <c r="NZO1" s="1210"/>
      <c r="NZP1" s="1210"/>
      <c r="NZQ1" s="1210"/>
      <c r="NZR1" s="1210"/>
      <c r="NZS1" s="1210"/>
      <c r="NZT1" s="1210"/>
      <c r="NZU1" s="1210"/>
      <c r="NZV1" s="1210"/>
      <c r="NZW1" s="1210"/>
      <c r="NZX1" s="1210"/>
      <c r="NZY1" s="1210"/>
      <c r="NZZ1" s="1210"/>
      <c r="OAA1" s="1210"/>
      <c r="OAB1" s="1210"/>
      <c r="OAC1" s="1210"/>
      <c r="OAD1" s="1210"/>
      <c r="OAE1" s="1210"/>
      <c r="OAF1" s="1210"/>
      <c r="OAG1" s="1210"/>
      <c r="OAH1" s="1210"/>
      <c r="OAI1" s="1210"/>
      <c r="OAJ1" s="1210"/>
      <c r="OAK1" s="1210"/>
      <c r="OAL1" s="1210"/>
      <c r="OAM1" s="1210"/>
      <c r="OAN1" s="1210"/>
      <c r="OAO1" s="1210"/>
      <c r="OAP1" s="1210"/>
      <c r="OAQ1" s="1210"/>
      <c r="OAR1" s="1210"/>
      <c r="OAS1" s="1210"/>
      <c r="OAT1" s="1210"/>
      <c r="OAU1" s="1210"/>
      <c r="OAV1" s="1210"/>
      <c r="OAW1" s="1210"/>
      <c r="OAX1" s="1210"/>
      <c r="OAY1" s="1210"/>
      <c r="OAZ1" s="1210"/>
      <c r="OBA1" s="1210"/>
      <c r="OBB1" s="1210"/>
      <c r="OBC1" s="1210"/>
      <c r="OBD1" s="1210"/>
      <c r="OBE1" s="1210"/>
      <c r="OBF1" s="1210"/>
      <c r="OBG1" s="1210"/>
      <c r="OBH1" s="1210"/>
      <c r="OBI1" s="1210"/>
      <c r="OBJ1" s="1210"/>
      <c r="OBK1" s="1210"/>
      <c r="OBL1" s="1210"/>
      <c r="OBM1" s="1210"/>
      <c r="OBN1" s="1210"/>
      <c r="OBO1" s="1210"/>
      <c r="OBP1" s="1210"/>
      <c r="OBQ1" s="1210"/>
      <c r="OBR1" s="1210"/>
      <c r="OBS1" s="1210"/>
      <c r="OBT1" s="1210"/>
      <c r="OBU1" s="1210"/>
      <c r="OBV1" s="1210"/>
      <c r="OBW1" s="1210"/>
      <c r="OBX1" s="1210"/>
      <c r="OBY1" s="1210"/>
      <c r="OBZ1" s="1210"/>
      <c r="OCA1" s="1210"/>
      <c r="OCB1" s="1210"/>
      <c r="OCC1" s="1210"/>
      <c r="OCD1" s="1210"/>
      <c r="OCE1" s="1210"/>
      <c r="OCF1" s="1210"/>
      <c r="OCG1" s="1210"/>
      <c r="OCH1" s="1210"/>
      <c r="OCI1" s="1210"/>
      <c r="OCJ1" s="1210"/>
      <c r="OCK1" s="1210"/>
      <c r="OCL1" s="1210"/>
      <c r="OCM1" s="1210"/>
      <c r="OCN1" s="1210"/>
      <c r="OCO1" s="1210"/>
      <c r="OCP1" s="1210"/>
      <c r="OCQ1" s="1210"/>
      <c r="OCR1" s="1210"/>
      <c r="OCS1" s="1210"/>
      <c r="OCT1" s="1210"/>
      <c r="OCU1" s="1210"/>
      <c r="OCV1" s="1210"/>
      <c r="OCW1" s="1210"/>
      <c r="OCX1" s="1210"/>
      <c r="OCY1" s="1210"/>
      <c r="OCZ1" s="1210"/>
      <c r="ODA1" s="1210"/>
      <c r="ODB1" s="1210"/>
      <c r="ODC1" s="1210"/>
      <c r="ODD1" s="1210"/>
      <c r="ODE1" s="1210"/>
      <c r="ODF1" s="1210"/>
      <c r="ODG1" s="1210"/>
      <c r="ODH1" s="1210"/>
      <c r="ODI1" s="1210"/>
      <c r="ODJ1" s="1210"/>
      <c r="ODK1" s="1210"/>
      <c r="ODL1" s="1210"/>
      <c r="ODM1" s="1210"/>
      <c r="ODN1" s="1210"/>
      <c r="ODO1" s="1210"/>
      <c r="ODP1" s="1210"/>
      <c r="ODQ1" s="1210"/>
      <c r="ODR1" s="1210"/>
      <c r="ODS1" s="1210"/>
      <c r="ODT1" s="1210"/>
      <c r="ODU1" s="1210"/>
      <c r="ODV1" s="1210"/>
      <c r="ODW1" s="1210"/>
      <c r="ODX1" s="1210"/>
      <c r="ODY1" s="1210"/>
      <c r="ODZ1" s="1210"/>
      <c r="OEA1" s="1210"/>
      <c r="OEB1" s="1210"/>
      <c r="OEC1" s="1210"/>
      <c r="OED1" s="1210"/>
      <c r="OEE1" s="1210"/>
      <c r="OEF1" s="1210"/>
      <c r="OEG1" s="1210"/>
      <c r="OEH1" s="1210"/>
      <c r="OEI1" s="1210"/>
      <c r="OEJ1" s="1210"/>
      <c r="OEK1" s="1210"/>
      <c r="OEL1" s="1210"/>
      <c r="OEM1" s="1210"/>
      <c r="OEN1" s="1210"/>
      <c r="OEO1" s="1210"/>
      <c r="OEP1" s="1210"/>
      <c r="OEQ1" s="1210"/>
      <c r="OER1" s="1210"/>
      <c r="OES1" s="1210"/>
      <c r="OET1" s="1210"/>
      <c r="OEU1" s="1210"/>
      <c r="OEV1" s="1210"/>
      <c r="OEW1" s="1210"/>
      <c r="OEX1" s="1210"/>
      <c r="OEY1" s="1210"/>
      <c r="OEZ1" s="1210"/>
      <c r="OFA1" s="1210"/>
      <c r="OFB1" s="1210"/>
      <c r="OFC1" s="1210"/>
      <c r="OFD1" s="1210"/>
      <c r="OFE1" s="1210"/>
      <c r="OFF1" s="1210"/>
      <c r="OFG1" s="1210"/>
      <c r="OFH1" s="1210"/>
      <c r="OFI1" s="1210"/>
      <c r="OFJ1" s="1210"/>
      <c r="OFK1" s="1210"/>
      <c r="OFL1" s="1210"/>
      <c r="OFM1" s="1210"/>
      <c r="OFN1" s="1210"/>
      <c r="OFO1" s="1210"/>
      <c r="OFP1" s="1210"/>
      <c r="OFQ1" s="1210"/>
      <c r="OFR1" s="1210"/>
      <c r="OFS1" s="1210"/>
      <c r="OFT1" s="1210"/>
      <c r="OFU1" s="1210"/>
      <c r="OFV1" s="1210"/>
      <c r="OFW1" s="1210"/>
      <c r="OFX1" s="1210"/>
      <c r="OFY1" s="1210"/>
      <c r="OFZ1" s="1210"/>
      <c r="OGA1" s="1210"/>
      <c r="OGB1" s="1210"/>
      <c r="OGC1" s="1210"/>
      <c r="OGD1" s="1210"/>
      <c r="OGE1" s="1210"/>
      <c r="OGF1" s="1210"/>
      <c r="OGG1" s="1210"/>
      <c r="OGH1" s="1210"/>
      <c r="OGI1" s="1210"/>
      <c r="OGJ1" s="1210"/>
      <c r="OGK1" s="1210"/>
      <c r="OGL1" s="1210"/>
      <c r="OGM1" s="1210"/>
      <c r="OGN1" s="1210"/>
      <c r="OGO1" s="1210"/>
      <c r="OGP1" s="1210"/>
      <c r="OGQ1" s="1210"/>
      <c r="OGR1" s="1210"/>
      <c r="OGS1" s="1210"/>
      <c r="OGT1" s="1210"/>
      <c r="OGU1" s="1210"/>
      <c r="OGV1" s="1210"/>
      <c r="OGW1" s="1210"/>
      <c r="OGX1" s="1210"/>
      <c r="OGY1" s="1210"/>
      <c r="OGZ1" s="1210"/>
      <c r="OHA1" s="1210"/>
      <c r="OHB1" s="1210"/>
      <c r="OHC1" s="1210"/>
      <c r="OHD1" s="1210"/>
      <c r="OHE1" s="1210"/>
      <c r="OHF1" s="1210"/>
      <c r="OHG1" s="1210"/>
      <c r="OHH1" s="1210"/>
      <c r="OHI1" s="1210"/>
      <c r="OHJ1" s="1210"/>
      <c r="OHK1" s="1210"/>
      <c r="OHL1" s="1210"/>
      <c r="OHM1" s="1210"/>
      <c r="OHN1" s="1210"/>
      <c r="OHO1" s="1210"/>
      <c r="OHP1" s="1210"/>
      <c r="OHQ1" s="1210"/>
      <c r="OHR1" s="1210"/>
      <c r="OHS1" s="1210"/>
      <c r="OHT1" s="1210"/>
      <c r="OHU1" s="1210"/>
      <c r="OHV1" s="1210"/>
      <c r="OHW1" s="1210"/>
      <c r="OHX1" s="1210"/>
      <c r="OHY1" s="1210"/>
      <c r="OHZ1" s="1210"/>
      <c r="OIA1" s="1210"/>
      <c r="OIB1" s="1210"/>
      <c r="OIC1" s="1210"/>
      <c r="OID1" s="1210"/>
      <c r="OIE1" s="1210"/>
      <c r="OIF1" s="1210"/>
      <c r="OIG1" s="1210"/>
      <c r="OIH1" s="1210"/>
      <c r="OII1" s="1210"/>
      <c r="OIJ1" s="1210"/>
      <c r="OIK1" s="1210"/>
      <c r="OIL1" s="1210"/>
      <c r="OIM1" s="1210"/>
      <c r="OIN1" s="1210"/>
      <c r="OIO1" s="1210"/>
      <c r="OIP1" s="1210"/>
      <c r="OIQ1" s="1210"/>
      <c r="OIR1" s="1210"/>
      <c r="OIS1" s="1210"/>
      <c r="OIT1" s="1210"/>
      <c r="OIU1" s="1210"/>
      <c r="OIV1" s="1210"/>
      <c r="OIW1" s="1210"/>
      <c r="OIX1" s="1210"/>
      <c r="OIY1" s="1210"/>
      <c r="OIZ1" s="1210"/>
      <c r="OJA1" s="1210"/>
      <c r="OJB1" s="1210"/>
      <c r="OJC1" s="1210"/>
      <c r="OJD1" s="1210"/>
      <c r="OJE1" s="1210"/>
      <c r="OJF1" s="1210"/>
      <c r="OJG1" s="1210"/>
      <c r="OJH1" s="1210"/>
      <c r="OJI1" s="1210"/>
      <c r="OJJ1" s="1210"/>
      <c r="OJK1" s="1210"/>
      <c r="OJL1" s="1210"/>
      <c r="OJM1" s="1210"/>
      <c r="OJN1" s="1210"/>
      <c r="OJO1" s="1210"/>
      <c r="OJP1" s="1210"/>
      <c r="OJQ1" s="1210"/>
      <c r="OJR1" s="1210"/>
      <c r="OJS1" s="1210"/>
      <c r="OJT1" s="1210"/>
      <c r="OJU1" s="1210"/>
      <c r="OJV1" s="1210"/>
      <c r="OJW1" s="1210"/>
      <c r="OJX1" s="1210"/>
      <c r="OJY1" s="1210"/>
      <c r="OJZ1" s="1210"/>
      <c r="OKA1" s="1210"/>
      <c r="OKB1" s="1210"/>
      <c r="OKC1" s="1210"/>
      <c r="OKD1" s="1210"/>
      <c r="OKE1" s="1210"/>
      <c r="OKF1" s="1210"/>
      <c r="OKG1" s="1210"/>
      <c r="OKH1" s="1210"/>
      <c r="OKI1" s="1210"/>
      <c r="OKJ1" s="1210"/>
      <c r="OKK1" s="1210"/>
      <c r="OKL1" s="1210"/>
      <c r="OKM1" s="1210"/>
      <c r="OKN1" s="1210"/>
      <c r="OKO1" s="1210"/>
      <c r="OKP1" s="1210"/>
      <c r="OKQ1" s="1210"/>
      <c r="OKR1" s="1210"/>
      <c r="OKS1" s="1210"/>
      <c r="OKT1" s="1210"/>
      <c r="OKU1" s="1210"/>
      <c r="OKV1" s="1210"/>
      <c r="OKW1" s="1210"/>
      <c r="OKX1" s="1210"/>
      <c r="OKY1" s="1210"/>
      <c r="OKZ1" s="1210"/>
      <c r="OLA1" s="1210"/>
      <c r="OLB1" s="1210"/>
      <c r="OLC1" s="1210"/>
      <c r="OLD1" s="1210"/>
      <c r="OLE1" s="1210"/>
      <c r="OLF1" s="1210"/>
      <c r="OLG1" s="1210"/>
      <c r="OLH1" s="1210"/>
      <c r="OLI1" s="1210"/>
      <c r="OLJ1" s="1210"/>
      <c r="OLK1" s="1210"/>
      <c r="OLL1" s="1210"/>
      <c r="OLM1" s="1210"/>
      <c r="OLN1" s="1210"/>
      <c r="OLO1" s="1210"/>
      <c r="OLP1" s="1210"/>
      <c r="OLQ1" s="1210"/>
      <c r="OLR1" s="1210"/>
      <c r="OLS1" s="1210"/>
      <c r="OLT1" s="1210"/>
      <c r="OLU1" s="1210"/>
      <c r="OLV1" s="1210"/>
      <c r="OLW1" s="1210"/>
      <c r="OLX1" s="1210"/>
      <c r="OLY1" s="1210"/>
      <c r="OLZ1" s="1210"/>
      <c r="OMA1" s="1210"/>
      <c r="OMB1" s="1210"/>
      <c r="OMC1" s="1210"/>
      <c r="OMD1" s="1210"/>
      <c r="OME1" s="1210"/>
      <c r="OMF1" s="1210"/>
      <c r="OMG1" s="1210"/>
      <c r="OMH1" s="1210"/>
      <c r="OMI1" s="1210"/>
      <c r="OMJ1" s="1210"/>
      <c r="OMK1" s="1210"/>
      <c r="OML1" s="1210"/>
      <c r="OMM1" s="1210"/>
      <c r="OMN1" s="1210"/>
      <c r="OMO1" s="1210"/>
      <c r="OMP1" s="1210"/>
      <c r="OMQ1" s="1210"/>
      <c r="OMR1" s="1210"/>
      <c r="OMS1" s="1210"/>
      <c r="OMT1" s="1210"/>
      <c r="OMU1" s="1210"/>
      <c r="OMV1" s="1210"/>
      <c r="OMW1" s="1210"/>
      <c r="OMX1" s="1210"/>
      <c r="OMY1" s="1210"/>
      <c r="OMZ1" s="1210"/>
      <c r="ONA1" s="1210"/>
      <c r="ONB1" s="1210"/>
      <c r="ONC1" s="1210"/>
      <c r="OND1" s="1210"/>
      <c r="ONE1" s="1210"/>
      <c r="ONF1" s="1210"/>
      <c r="ONG1" s="1210"/>
      <c r="ONH1" s="1210"/>
      <c r="ONI1" s="1210"/>
      <c r="ONJ1" s="1210"/>
      <c r="ONK1" s="1210"/>
      <c r="ONL1" s="1210"/>
      <c r="ONM1" s="1210"/>
      <c r="ONN1" s="1210"/>
      <c r="ONO1" s="1210"/>
      <c r="ONP1" s="1210"/>
      <c r="ONQ1" s="1210"/>
      <c r="ONR1" s="1210"/>
      <c r="ONS1" s="1210"/>
      <c r="ONT1" s="1210"/>
      <c r="ONU1" s="1210"/>
      <c r="ONV1" s="1210"/>
      <c r="ONW1" s="1210"/>
      <c r="ONX1" s="1210"/>
      <c r="ONY1" s="1210"/>
      <c r="ONZ1" s="1210"/>
      <c r="OOA1" s="1210"/>
      <c r="OOB1" s="1210"/>
      <c r="OOC1" s="1210"/>
      <c r="OOD1" s="1210"/>
      <c r="OOE1" s="1210"/>
      <c r="OOF1" s="1210"/>
      <c r="OOG1" s="1210"/>
      <c r="OOH1" s="1210"/>
      <c r="OOI1" s="1210"/>
      <c r="OOJ1" s="1210"/>
      <c r="OOK1" s="1210"/>
      <c r="OOL1" s="1210"/>
      <c r="OOM1" s="1210"/>
      <c r="OON1" s="1210"/>
      <c r="OOO1" s="1210"/>
      <c r="OOP1" s="1210"/>
      <c r="OOQ1" s="1210"/>
      <c r="OOR1" s="1210"/>
      <c r="OOS1" s="1210"/>
      <c r="OOT1" s="1210"/>
      <c r="OOU1" s="1210"/>
      <c r="OOV1" s="1210"/>
      <c r="OOW1" s="1210"/>
      <c r="OOX1" s="1210"/>
      <c r="OOY1" s="1210"/>
      <c r="OOZ1" s="1210"/>
      <c r="OPA1" s="1210"/>
      <c r="OPB1" s="1210"/>
      <c r="OPC1" s="1210"/>
      <c r="OPD1" s="1210"/>
      <c r="OPE1" s="1210"/>
      <c r="OPF1" s="1210"/>
      <c r="OPG1" s="1210"/>
      <c r="OPH1" s="1210"/>
      <c r="OPI1" s="1210"/>
      <c r="OPJ1" s="1210"/>
      <c r="OPK1" s="1210"/>
      <c r="OPL1" s="1210"/>
      <c r="OPM1" s="1210"/>
      <c r="OPN1" s="1210"/>
      <c r="OPO1" s="1210"/>
      <c r="OPP1" s="1210"/>
      <c r="OPQ1" s="1210"/>
      <c r="OPR1" s="1210"/>
      <c r="OPS1" s="1210"/>
      <c r="OPT1" s="1210"/>
      <c r="OPU1" s="1210"/>
      <c r="OPV1" s="1210"/>
      <c r="OPW1" s="1210"/>
      <c r="OPX1" s="1210"/>
      <c r="OPY1" s="1210"/>
      <c r="OPZ1" s="1210"/>
      <c r="OQA1" s="1210"/>
      <c r="OQB1" s="1210"/>
      <c r="OQC1" s="1210"/>
      <c r="OQD1" s="1210"/>
      <c r="OQE1" s="1210"/>
      <c r="OQF1" s="1210"/>
      <c r="OQG1" s="1210"/>
      <c r="OQH1" s="1210"/>
      <c r="OQI1" s="1210"/>
      <c r="OQJ1" s="1210"/>
      <c r="OQK1" s="1210"/>
      <c r="OQL1" s="1210"/>
      <c r="OQM1" s="1210"/>
      <c r="OQN1" s="1210"/>
      <c r="OQO1" s="1210"/>
      <c r="OQP1" s="1210"/>
      <c r="OQQ1" s="1210"/>
      <c r="OQR1" s="1210"/>
      <c r="OQS1" s="1210"/>
      <c r="OQT1" s="1210"/>
      <c r="OQU1" s="1210"/>
      <c r="OQV1" s="1210"/>
      <c r="OQW1" s="1210"/>
      <c r="OQX1" s="1210"/>
      <c r="OQY1" s="1210"/>
      <c r="OQZ1" s="1210"/>
      <c r="ORA1" s="1210"/>
      <c r="ORB1" s="1210"/>
      <c r="ORC1" s="1210"/>
      <c r="ORD1" s="1210"/>
      <c r="ORE1" s="1210"/>
      <c r="ORF1" s="1210"/>
      <c r="ORG1" s="1210"/>
      <c r="ORH1" s="1210"/>
      <c r="ORI1" s="1210"/>
      <c r="ORJ1" s="1210"/>
      <c r="ORK1" s="1210"/>
      <c r="ORL1" s="1210"/>
      <c r="ORM1" s="1210"/>
      <c r="ORN1" s="1210"/>
      <c r="ORO1" s="1210"/>
      <c r="ORP1" s="1210"/>
      <c r="ORQ1" s="1210"/>
      <c r="ORR1" s="1210"/>
      <c r="ORS1" s="1210"/>
      <c r="ORT1" s="1210"/>
      <c r="ORU1" s="1210"/>
      <c r="ORV1" s="1210"/>
      <c r="ORW1" s="1210"/>
      <c r="ORX1" s="1210"/>
      <c r="ORY1" s="1210"/>
      <c r="ORZ1" s="1210"/>
      <c r="OSA1" s="1210"/>
      <c r="OSB1" s="1210"/>
      <c r="OSC1" s="1210"/>
      <c r="OSD1" s="1210"/>
      <c r="OSE1" s="1210"/>
      <c r="OSF1" s="1210"/>
      <c r="OSG1" s="1210"/>
      <c r="OSH1" s="1210"/>
      <c r="OSI1" s="1210"/>
      <c r="OSJ1" s="1210"/>
      <c r="OSK1" s="1210"/>
      <c r="OSL1" s="1210"/>
      <c r="OSM1" s="1210"/>
      <c r="OSN1" s="1210"/>
      <c r="OSO1" s="1210"/>
      <c r="OSP1" s="1210"/>
      <c r="OSQ1" s="1210"/>
      <c r="OSR1" s="1210"/>
      <c r="OSS1" s="1210"/>
      <c r="OST1" s="1210"/>
      <c r="OSU1" s="1210"/>
      <c r="OSV1" s="1210"/>
      <c r="OSW1" s="1210"/>
      <c r="OSX1" s="1210"/>
      <c r="OSY1" s="1210"/>
      <c r="OSZ1" s="1210"/>
      <c r="OTA1" s="1210"/>
      <c r="OTB1" s="1210"/>
      <c r="OTC1" s="1210"/>
      <c r="OTD1" s="1210"/>
      <c r="OTE1" s="1210"/>
      <c r="OTF1" s="1210"/>
      <c r="OTG1" s="1210"/>
      <c r="OTH1" s="1210"/>
      <c r="OTI1" s="1210"/>
      <c r="OTJ1" s="1210"/>
      <c r="OTK1" s="1210"/>
      <c r="OTL1" s="1210"/>
      <c r="OTM1" s="1210"/>
      <c r="OTN1" s="1210"/>
      <c r="OTO1" s="1210"/>
      <c r="OTP1" s="1210"/>
      <c r="OTQ1" s="1210"/>
      <c r="OTR1" s="1210"/>
      <c r="OTS1" s="1210"/>
      <c r="OTT1" s="1210"/>
      <c r="OTU1" s="1210"/>
      <c r="OTV1" s="1210"/>
      <c r="OTW1" s="1210"/>
      <c r="OTX1" s="1210"/>
      <c r="OTY1" s="1210"/>
      <c r="OTZ1" s="1210"/>
      <c r="OUA1" s="1210"/>
      <c r="OUB1" s="1210"/>
      <c r="OUC1" s="1210"/>
      <c r="OUD1" s="1210"/>
      <c r="OUE1" s="1210"/>
      <c r="OUF1" s="1210"/>
      <c r="OUG1" s="1210"/>
      <c r="OUH1" s="1210"/>
      <c r="OUI1" s="1210"/>
      <c r="OUJ1" s="1210"/>
      <c r="OUK1" s="1210"/>
      <c r="OUL1" s="1210"/>
      <c r="OUM1" s="1210"/>
      <c r="OUN1" s="1210"/>
      <c r="OUO1" s="1210"/>
      <c r="OUP1" s="1210"/>
      <c r="OUQ1" s="1210"/>
      <c r="OUR1" s="1210"/>
      <c r="OUS1" s="1210"/>
      <c r="OUT1" s="1210"/>
      <c r="OUU1" s="1210"/>
      <c r="OUV1" s="1210"/>
      <c r="OUW1" s="1210"/>
      <c r="OUX1" s="1210"/>
      <c r="OUY1" s="1210"/>
      <c r="OUZ1" s="1210"/>
      <c r="OVA1" s="1210"/>
      <c r="OVB1" s="1210"/>
      <c r="OVC1" s="1210"/>
      <c r="OVD1" s="1210"/>
      <c r="OVE1" s="1210"/>
      <c r="OVF1" s="1210"/>
      <c r="OVG1" s="1210"/>
      <c r="OVH1" s="1210"/>
      <c r="OVI1" s="1210"/>
      <c r="OVJ1" s="1210"/>
      <c r="OVK1" s="1210"/>
      <c r="OVL1" s="1210"/>
      <c r="OVM1" s="1210"/>
      <c r="OVN1" s="1210"/>
      <c r="OVO1" s="1210"/>
      <c r="OVP1" s="1210"/>
      <c r="OVQ1" s="1210"/>
      <c r="OVR1" s="1210"/>
      <c r="OVS1" s="1210"/>
      <c r="OVT1" s="1210"/>
      <c r="OVU1" s="1210"/>
      <c r="OVV1" s="1210"/>
      <c r="OVW1" s="1210"/>
      <c r="OVX1" s="1210"/>
      <c r="OVY1" s="1210"/>
      <c r="OVZ1" s="1210"/>
      <c r="OWA1" s="1210"/>
      <c r="OWB1" s="1210"/>
      <c r="OWC1" s="1210"/>
      <c r="OWD1" s="1210"/>
      <c r="OWE1" s="1210"/>
      <c r="OWF1" s="1210"/>
      <c r="OWG1" s="1210"/>
      <c r="OWH1" s="1210"/>
      <c r="OWI1" s="1210"/>
      <c r="OWJ1" s="1210"/>
      <c r="OWK1" s="1210"/>
      <c r="OWL1" s="1210"/>
      <c r="OWM1" s="1210"/>
      <c r="OWN1" s="1210"/>
      <c r="OWO1" s="1210"/>
      <c r="OWP1" s="1210"/>
      <c r="OWQ1" s="1210"/>
      <c r="OWR1" s="1210"/>
      <c r="OWS1" s="1210"/>
      <c r="OWT1" s="1210"/>
      <c r="OWU1" s="1210"/>
      <c r="OWV1" s="1210"/>
      <c r="OWW1" s="1210"/>
      <c r="OWX1" s="1210"/>
      <c r="OWY1" s="1210"/>
      <c r="OWZ1" s="1210"/>
      <c r="OXA1" s="1210"/>
      <c r="OXB1" s="1210"/>
      <c r="OXC1" s="1210"/>
      <c r="OXD1" s="1210"/>
      <c r="OXE1" s="1210"/>
      <c r="OXF1" s="1210"/>
      <c r="OXG1" s="1210"/>
      <c r="OXH1" s="1210"/>
      <c r="OXI1" s="1210"/>
      <c r="OXJ1" s="1210"/>
      <c r="OXK1" s="1210"/>
      <c r="OXL1" s="1210"/>
      <c r="OXM1" s="1210"/>
      <c r="OXN1" s="1210"/>
      <c r="OXO1" s="1210"/>
      <c r="OXP1" s="1210"/>
      <c r="OXQ1" s="1210"/>
      <c r="OXR1" s="1210"/>
      <c r="OXS1" s="1210"/>
      <c r="OXT1" s="1210"/>
      <c r="OXU1" s="1210"/>
      <c r="OXV1" s="1210"/>
      <c r="OXW1" s="1210"/>
      <c r="OXX1" s="1210"/>
      <c r="OXY1" s="1210"/>
      <c r="OXZ1" s="1210"/>
      <c r="OYA1" s="1210"/>
      <c r="OYB1" s="1210"/>
      <c r="OYC1" s="1210"/>
      <c r="OYD1" s="1210"/>
      <c r="OYE1" s="1210"/>
      <c r="OYF1" s="1210"/>
      <c r="OYG1" s="1210"/>
      <c r="OYH1" s="1210"/>
      <c r="OYI1" s="1210"/>
      <c r="OYJ1" s="1210"/>
      <c r="OYK1" s="1210"/>
      <c r="OYL1" s="1210"/>
      <c r="OYM1" s="1210"/>
      <c r="OYN1" s="1210"/>
      <c r="OYO1" s="1210"/>
      <c r="OYP1" s="1210"/>
      <c r="OYQ1" s="1210"/>
      <c r="OYR1" s="1210"/>
      <c r="OYS1" s="1210"/>
      <c r="OYT1" s="1210"/>
      <c r="OYU1" s="1210"/>
      <c r="OYV1" s="1210"/>
      <c r="OYW1" s="1210"/>
      <c r="OYX1" s="1210"/>
      <c r="OYY1" s="1210"/>
      <c r="OYZ1" s="1210"/>
      <c r="OZA1" s="1210"/>
      <c r="OZB1" s="1210"/>
      <c r="OZC1" s="1210"/>
      <c r="OZD1" s="1210"/>
      <c r="OZE1" s="1210"/>
      <c r="OZF1" s="1210"/>
      <c r="OZG1" s="1210"/>
      <c r="OZH1" s="1210"/>
      <c r="OZI1" s="1210"/>
      <c r="OZJ1" s="1210"/>
      <c r="OZK1" s="1210"/>
      <c r="OZL1" s="1210"/>
      <c r="OZM1" s="1210"/>
      <c r="OZN1" s="1210"/>
      <c r="OZO1" s="1210"/>
      <c r="OZP1" s="1210"/>
      <c r="OZQ1" s="1210"/>
      <c r="OZR1" s="1210"/>
      <c r="OZS1" s="1210"/>
      <c r="OZT1" s="1210"/>
      <c r="OZU1" s="1210"/>
      <c r="OZV1" s="1210"/>
      <c r="OZW1" s="1210"/>
      <c r="OZX1" s="1210"/>
      <c r="OZY1" s="1210"/>
      <c r="OZZ1" s="1210"/>
      <c r="PAA1" s="1210"/>
      <c r="PAB1" s="1210"/>
      <c r="PAC1" s="1210"/>
      <c r="PAD1" s="1210"/>
      <c r="PAE1" s="1210"/>
      <c r="PAF1" s="1210"/>
      <c r="PAG1" s="1210"/>
      <c r="PAH1" s="1210"/>
      <c r="PAI1" s="1210"/>
      <c r="PAJ1" s="1210"/>
      <c r="PAK1" s="1210"/>
      <c r="PAL1" s="1210"/>
      <c r="PAM1" s="1210"/>
      <c r="PAN1" s="1210"/>
      <c r="PAO1" s="1210"/>
      <c r="PAP1" s="1210"/>
      <c r="PAQ1" s="1210"/>
      <c r="PAR1" s="1210"/>
      <c r="PAS1" s="1210"/>
      <c r="PAT1" s="1210"/>
      <c r="PAU1" s="1210"/>
      <c r="PAV1" s="1210"/>
      <c r="PAW1" s="1210"/>
      <c r="PAX1" s="1210"/>
      <c r="PAY1" s="1210"/>
      <c r="PAZ1" s="1210"/>
      <c r="PBA1" s="1210"/>
      <c r="PBB1" s="1210"/>
      <c r="PBC1" s="1210"/>
      <c r="PBD1" s="1210"/>
      <c r="PBE1" s="1210"/>
      <c r="PBF1" s="1210"/>
      <c r="PBG1" s="1210"/>
      <c r="PBH1" s="1210"/>
      <c r="PBI1" s="1210"/>
      <c r="PBJ1" s="1210"/>
      <c r="PBK1" s="1210"/>
      <c r="PBL1" s="1210"/>
      <c r="PBM1" s="1210"/>
      <c r="PBN1" s="1210"/>
      <c r="PBO1" s="1210"/>
      <c r="PBP1" s="1210"/>
      <c r="PBQ1" s="1210"/>
      <c r="PBR1" s="1210"/>
      <c r="PBS1" s="1210"/>
      <c r="PBT1" s="1210"/>
      <c r="PBU1" s="1210"/>
      <c r="PBV1" s="1210"/>
      <c r="PBW1" s="1210"/>
      <c r="PBX1" s="1210"/>
      <c r="PBY1" s="1210"/>
      <c r="PBZ1" s="1210"/>
      <c r="PCA1" s="1210"/>
      <c r="PCB1" s="1210"/>
      <c r="PCC1" s="1210"/>
      <c r="PCD1" s="1210"/>
      <c r="PCE1" s="1210"/>
      <c r="PCF1" s="1210"/>
      <c r="PCG1" s="1210"/>
      <c r="PCH1" s="1210"/>
      <c r="PCI1" s="1210"/>
      <c r="PCJ1" s="1210"/>
      <c r="PCK1" s="1210"/>
      <c r="PCL1" s="1210"/>
      <c r="PCM1" s="1210"/>
      <c r="PCN1" s="1210"/>
      <c r="PCO1" s="1210"/>
      <c r="PCP1" s="1210"/>
      <c r="PCQ1" s="1210"/>
      <c r="PCR1" s="1210"/>
      <c r="PCS1" s="1210"/>
      <c r="PCT1" s="1210"/>
      <c r="PCU1" s="1210"/>
      <c r="PCV1" s="1210"/>
      <c r="PCW1" s="1210"/>
      <c r="PCX1" s="1210"/>
      <c r="PCY1" s="1210"/>
      <c r="PCZ1" s="1210"/>
      <c r="PDA1" s="1210"/>
      <c r="PDB1" s="1210"/>
      <c r="PDC1" s="1210"/>
      <c r="PDD1" s="1210"/>
      <c r="PDE1" s="1210"/>
      <c r="PDF1" s="1210"/>
      <c r="PDG1" s="1210"/>
      <c r="PDH1" s="1210"/>
      <c r="PDI1" s="1210"/>
      <c r="PDJ1" s="1210"/>
      <c r="PDK1" s="1210"/>
      <c r="PDL1" s="1210"/>
      <c r="PDM1" s="1210"/>
      <c r="PDN1" s="1210"/>
      <c r="PDO1" s="1210"/>
      <c r="PDP1" s="1210"/>
      <c r="PDQ1" s="1210"/>
      <c r="PDR1" s="1210"/>
      <c r="PDS1" s="1210"/>
      <c r="PDT1" s="1210"/>
      <c r="PDU1" s="1210"/>
      <c r="PDV1" s="1210"/>
      <c r="PDW1" s="1210"/>
      <c r="PDX1" s="1210"/>
      <c r="PDY1" s="1210"/>
      <c r="PDZ1" s="1210"/>
      <c r="PEA1" s="1210"/>
      <c r="PEB1" s="1210"/>
      <c r="PEC1" s="1210"/>
      <c r="PED1" s="1210"/>
      <c r="PEE1" s="1210"/>
      <c r="PEF1" s="1210"/>
      <c r="PEG1" s="1210"/>
      <c r="PEH1" s="1210"/>
      <c r="PEI1" s="1210"/>
      <c r="PEJ1" s="1210"/>
      <c r="PEK1" s="1210"/>
      <c r="PEL1" s="1210"/>
      <c r="PEM1" s="1210"/>
      <c r="PEN1" s="1210"/>
      <c r="PEO1" s="1210"/>
      <c r="PEP1" s="1210"/>
      <c r="PEQ1" s="1210"/>
      <c r="PER1" s="1210"/>
      <c r="PES1" s="1210"/>
      <c r="PET1" s="1210"/>
      <c r="PEU1" s="1210"/>
      <c r="PEV1" s="1210"/>
      <c r="PEW1" s="1210"/>
      <c r="PEX1" s="1210"/>
      <c r="PEY1" s="1210"/>
      <c r="PEZ1" s="1210"/>
      <c r="PFA1" s="1210"/>
      <c r="PFB1" s="1210"/>
      <c r="PFC1" s="1210"/>
      <c r="PFD1" s="1210"/>
      <c r="PFE1" s="1210"/>
      <c r="PFF1" s="1210"/>
      <c r="PFG1" s="1210"/>
      <c r="PFH1" s="1210"/>
      <c r="PFI1" s="1210"/>
      <c r="PFJ1" s="1210"/>
      <c r="PFK1" s="1210"/>
      <c r="PFL1" s="1210"/>
      <c r="PFM1" s="1210"/>
      <c r="PFN1" s="1210"/>
      <c r="PFO1" s="1210"/>
      <c r="PFP1" s="1210"/>
      <c r="PFQ1" s="1210"/>
      <c r="PFR1" s="1210"/>
      <c r="PFS1" s="1210"/>
      <c r="PFT1" s="1210"/>
      <c r="PFU1" s="1210"/>
      <c r="PFV1" s="1210"/>
      <c r="PFW1" s="1210"/>
      <c r="PFX1" s="1210"/>
      <c r="PFY1" s="1210"/>
      <c r="PFZ1" s="1210"/>
      <c r="PGA1" s="1210"/>
      <c r="PGB1" s="1210"/>
      <c r="PGC1" s="1210"/>
      <c r="PGD1" s="1210"/>
      <c r="PGE1" s="1210"/>
      <c r="PGF1" s="1210"/>
      <c r="PGG1" s="1210"/>
      <c r="PGH1" s="1210"/>
      <c r="PGI1" s="1210"/>
      <c r="PGJ1" s="1210"/>
      <c r="PGK1" s="1210"/>
      <c r="PGL1" s="1210"/>
      <c r="PGM1" s="1210"/>
      <c r="PGN1" s="1210"/>
      <c r="PGO1" s="1210"/>
      <c r="PGP1" s="1210"/>
      <c r="PGQ1" s="1210"/>
      <c r="PGR1" s="1210"/>
      <c r="PGS1" s="1210"/>
      <c r="PGT1" s="1210"/>
      <c r="PGU1" s="1210"/>
      <c r="PGV1" s="1210"/>
      <c r="PGW1" s="1210"/>
      <c r="PGX1" s="1210"/>
      <c r="PGY1" s="1210"/>
      <c r="PGZ1" s="1210"/>
      <c r="PHA1" s="1210"/>
      <c r="PHB1" s="1210"/>
      <c r="PHC1" s="1210"/>
      <c r="PHD1" s="1210"/>
      <c r="PHE1" s="1210"/>
      <c r="PHF1" s="1210"/>
      <c r="PHG1" s="1210"/>
      <c r="PHH1" s="1210"/>
      <c r="PHI1" s="1210"/>
      <c r="PHJ1" s="1210"/>
      <c r="PHK1" s="1210"/>
      <c r="PHL1" s="1210"/>
      <c r="PHM1" s="1210"/>
      <c r="PHN1" s="1210"/>
      <c r="PHO1" s="1210"/>
      <c r="PHP1" s="1210"/>
      <c r="PHQ1" s="1210"/>
      <c r="PHR1" s="1210"/>
      <c r="PHS1" s="1210"/>
      <c r="PHT1" s="1210"/>
      <c r="PHU1" s="1210"/>
      <c r="PHV1" s="1210"/>
      <c r="PHW1" s="1210"/>
      <c r="PHX1" s="1210"/>
      <c r="PHY1" s="1210"/>
      <c r="PHZ1" s="1210"/>
      <c r="PIA1" s="1210"/>
      <c r="PIB1" s="1210"/>
      <c r="PIC1" s="1210"/>
      <c r="PID1" s="1210"/>
      <c r="PIE1" s="1210"/>
      <c r="PIF1" s="1210"/>
      <c r="PIG1" s="1210"/>
      <c r="PIH1" s="1210"/>
      <c r="PII1" s="1210"/>
      <c r="PIJ1" s="1210"/>
      <c r="PIK1" s="1210"/>
      <c r="PIL1" s="1210"/>
      <c r="PIM1" s="1210"/>
      <c r="PIN1" s="1210"/>
      <c r="PIO1" s="1210"/>
      <c r="PIP1" s="1210"/>
      <c r="PIQ1" s="1210"/>
      <c r="PIR1" s="1210"/>
      <c r="PIS1" s="1210"/>
      <c r="PIT1" s="1210"/>
      <c r="PIU1" s="1210"/>
      <c r="PIV1" s="1210"/>
      <c r="PIW1" s="1210"/>
      <c r="PIX1" s="1210"/>
      <c r="PIY1" s="1210"/>
      <c r="PIZ1" s="1210"/>
      <c r="PJA1" s="1210"/>
      <c r="PJB1" s="1210"/>
      <c r="PJC1" s="1210"/>
      <c r="PJD1" s="1210"/>
      <c r="PJE1" s="1210"/>
      <c r="PJF1" s="1210"/>
      <c r="PJG1" s="1210"/>
      <c r="PJH1" s="1210"/>
      <c r="PJI1" s="1210"/>
      <c r="PJJ1" s="1210"/>
      <c r="PJK1" s="1210"/>
      <c r="PJL1" s="1210"/>
      <c r="PJM1" s="1210"/>
      <c r="PJN1" s="1210"/>
      <c r="PJO1" s="1210"/>
      <c r="PJP1" s="1210"/>
      <c r="PJQ1" s="1210"/>
      <c r="PJR1" s="1210"/>
      <c r="PJS1" s="1210"/>
      <c r="PJT1" s="1210"/>
      <c r="PJU1" s="1210"/>
      <c r="PJV1" s="1210"/>
      <c r="PJW1" s="1210"/>
      <c r="PJX1" s="1210"/>
      <c r="PJY1" s="1210"/>
      <c r="PJZ1" s="1210"/>
      <c r="PKA1" s="1210"/>
      <c r="PKB1" s="1210"/>
      <c r="PKC1" s="1210"/>
      <c r="PKD1" s="1210"/>
      <c r="PKE1" s="1210"/>
      <c r="PKF1" s="1210"/>
      <c r="PKG1" s="1210"/>
      <c r="PKH1" s="1210"/>
      <c r="PKI1" s="1210"/>
      <c r="PKJ1" s="1210"/>
      <c r="PKK1" s="1210"/>
      <c r="PKL1" s="1210"/>
      <c r="PKM1" s="1210"/>
      <c r="PKN1" s="1210"/>
      <c r="PKO1" s="1210"/>
      <c r="PKP1" s="1210"/>
      <c r="PKQ1" s="1210"/>
      <c r="PKR1" s="1210"/>
      <c r="PKS1" s="1210"/>
      <c r="PKT1" s="1210"/>
      <c r="PKU1" s="1210"/>
      <c r="PKV1" s="1210"/>
      <c r="PKW1" s="1210"/>
      <c r="PKX1" s="1210"/>
      <c r="PKY1" s="1210"/>
      <c r="PKZ1" s="1210"/>
      <c r="PLA1" s="1210"/>
      <c r="PLB1" s="1210"/>
      <c r="PLC1" s="1210"/>
      <c r="PLD1" s="1210"/>
      <c r="PLE1" s="1210"/>
      <c r="PLF1" s="1210"/>
      <c r="PLG1" s="1210"/>
      <c r="PLH1" s="1210"/>
      <c r="PLI1" s="1210"/>
      <c r="PLJ1" s="1210"/>
      <c r="PLK1" s="1210"/>
      <c r="PLL1" s="1210"/>
      <c r="PLM1" s="1210"/>
      <c r="PLN1" s="1210"/>
      <c r="PLO1" s="1210"/>
      <c r="PLP1" s="1210"/>
      <c r="PLQ1" s="1210"/>
      <c r="PLR1" s="1210"/>
      <c r="PLS1" s="1210"/>
      <c r="PLT1" s="1210"/>
      <c r="PLU1" s="1210"/>
      <c r="PLV1" s="1210"/>
      <c r="PLW1" s="1210"/>
      <c r="PLX1" s="1210"/>
      <c r="PLY1" s="1210"/>
      <c r="PLZ1" s="1210"/>
      <c r="PMA1" s="1210"/>
      <c r="PMB1" s="1210"/>
      <c r="PMC1" s="1210"/>
      <c r="PMD1" s="1210"/>
      <c r="PME1" s="1210"/>
      <c r="PMF1" s="1210"/>
      <c r="PMG1" s="1210"/>
      <c r="PMH1" s="1210"/>
      <c r="PMI1" s="1210"/>
      <c r="PMJ1" s="1210"/>
      <c r="PMK1" s="1210"/>
      <c r="PML1" s="1210"/>
      <c r="PMM1" s="1210"/>
      <c r="PMN1" s="1210"/>
      <c r="PMO1" s="1210"/>
      <c r="PMP1" s="1210"/>
      <c r="PMQ1" s="1210"/>
      <c r="PMR1" s="1210"/>
      <c r="PMS1" s="1210"/>
      <c r="PMT1" s="1210"/>
      <c r="PMU1" s="1210"/>
      <c r="PMV1" s="1210"/>
      <c r="PMW1" s="1210"/>
      <c r="PMX1" s="1210"/>
      <c r="PMY1" s="1210"/>
      <c r="PMZ1" s="1210"/>
      <c r="PNA1" s="1210"/>
      <c r="PNB1" s="1210"/>
      <c r="PNC1" s="1210"/>
      <c r="PND1" s="1210"/>
      <c r="PNE1" s="1210"/>
      <c r="PNF1" s="1210"/>
      <c r="PNG1" s="1210"/>
      <c r="PNH1" s="1210"/>
      <c r="PNI1" s="1210"/>
      <c r="PNJ1" s="1210"/>
      <c r="PNK1" s="1210"/>
      <c r="PNL1" s="1210"/>
      <c r="PNM1" s="1210"/>
      <c r="PNN1" s="1210"/>
      <c r="PNO1" s="1210"/>
      <c r="PNP1" s="1210"/>
      <c r="PNQ1" s="1210"/>
      <c r="PNR1" s="1210"/>
      <c r="PNS1" s="1210"/>
      <c r="PNT1" s="1210"/>
      <c r="PNU1" s="1210"/>
      <c r="PNV1" s="1210"/>
      <c r="PNW1" s="1210"/>
      <c r="PNX1" s="1210"/>
      <c r="PNY1" s="1210"/>
      <c r="PNZ1" s="1210"/>
      <c r="POA1" s="1210"/>
      <c r="POB1" s="1210"/>
      <c r="POC1" s="1210"/>
      <c r="POD1" s="1210"/>
      <c r="POE1" s="1210"/>
      <c r="POF1" s="1210"/>
      <c r="POG1" s="1210"/>
      <c r="POH1" s="1210"/>
      <c r="POI1" s="1210"/>
      <c r="POJ1" s="1210"/>
      <c r="POK1" s="1210"/>
      <c r="POL1" s="1210"/>
      <c r="POM1" s="1210"/>
      <c r="PON1" s="1210"/>
      <c r="POO1" s="1210"/>
      <c r="POP1" s="1210"/>
      <c r="POQ1" s="1210"/>
      <c r="POR1" s="1210"/>
      <c r="POS1" s="1210"/>
      <c r="POT1" s="1210"/>
      <c r="POU1" s="1210"/>
      <c r="POV1" s="1210"/>
      <c r="POW1" s="1210"/>
      <c r="POX1" s="1210"/>
      <c r="POY1" s="1210"/>
      <c r="POZ1" s="1210"/>
      <c r="PPA1" s="1210"/>
      <c r="PPB1" s="1210"/>
      <c r="PPC1" s="1210"/>
      <c r="PPD1" s="1210"/>
      <c r="PPE1" s="1210"/>
      <c r="PPF1" s="1210"/>
      <c r="PPG1" s="1210"/>
      <c r="PPH1" s="1210"/>
      <c r="PPI1" s="1210"/>
      <c r="PPJ1" s="1210"/>
      <c r="PPK1" s="1210"/>
      <c r="PPL1" s="1210"/>
      <c r="PPM1" s="1210"/>
      <c r="PPN1" s="1210"/>
      <c r="PPO1" s="1210"/>
      <c r="PPP1" s="1210"/>
      <c r="PPQ1" s="1210"/>
      <c r="PPR1" s="1210"/>
      <c r="PPS1" s="1210"/>
      <c r="PPT1" s="1210"/>
      <c r="PPU1" s="1210"/>
      <c r="PPV1" s="1210"/>
      <c r="PPW1" s="1210"/>
      <c r="PPX1" s="1210"/>
      <c r="PPY1" s="1210"/>
      <c r="PPZ1" s="1210"/>
      <c r="PQA1" s="1210"/>
      <c r="PQB1" s="1210"/>
      <c r="PQC1" s="1210"/>
      <c r="PQD1" s="1210"/>
      <c r="PQE1" s="1210"/>
      <c r="PQF1" s="1210"/>
      <c r="PQG1" s="1210"/>
      <c r="PQH1" s="1210"/>
      <c r="PQI1" s="1210"/>
      <c r="PQJ1" s="1210"/>
      <c r="PQK1" s="1210"/>
      <c r="PQL1" s="1210"/>
      <c r="PQM1" s="1210"/>
      <c r="PQN1" s="1210"/>
      <c r="PQO1" s="1210"/>
      <c r="PQP1" s="1210"/>
      <c r="PQQ1" s="1210"/>
      <c r="PQR1" s="1210"/>
      <c r="PQS1" s="1210"/>
      <c r="PQT1" s="1210"/>
      <c r="PQU1" s="1210"/>
      <c r="PQV1" s="1210"/>
      <c r="PQW1" s="1210"/>
      <c r="PQX1" s="1210"/>
      <c r="PQY1" s="1210"/>
      <c r="PQZ1" s="1210"/>
      <c r="PRA1" s="1210"/>
      <c r="PRB1" s="1210"/>
      <c r="PRC1" s="1210"/>
      <c r="PRD1" s="1210"/>
      <c r="PRE1" s="1210"/>
      <c r="PRF1" s="1210"/>
      <c r="PRG1" s="1210"/>
      <c r="PRH1" s="1210"/>
      <c r="PRI1" s="1210"/>
      <c r="PRJ1" s="1210"/>
      <c r="PRK1" s="1210"/>
      <c r="PRL1" s="1210"/>
      <c r="PRM1" s="1210"/>
      <c r="PRN1" s="1210"/>
      <c r="PRO1" s="1210"/>
      <c r="PRP1" s="1210"/>
      <c r="PRQ1" s="1210"/>
      <c r="PRR1" s="1210"/>
      <c r="PRS1" s="1210"/>
      <c r="PRT1" s="1210"/>
      <c r="PRU1" s="1210"/>
      <c r="PRV1" s="1210"/>
      <c r="PRW1" s="1210"/>
      <c r="PRX1" s="1210"/>
      <c r="PRY1" s="1210"/>
      <c r="PRZ1" s="1210"/>
      <c r="PSA1" s="1210"/>
      <c r="PSB1" s="1210"/>
      <c r="PSC1" s="1210"/>
      <c r="PSD1" s="1210"/>
      <c r="PSE1" s="1210"/>
      <c r="PSF1" s="1210"/>
      <c r="PSG1" s="1210"/>
      <c r="PSH1" s="1210"/>
      <c r="PSI1" s="1210"/>
      <c r="PSJ1" s="1210"/>
      <c r="PSK1" s="1210"/>
      <c r="PSL1" s="1210"/>
      <c r="PSM1" s="1210"/>
      <c r="PSN1" s="1210"/>
      <c r="PSO1" s="1210"/>
      <c r="PSP1" s="1210"/>
      <c r="PSQ1" s="1210"/>
      <c r="PSR1" s="1210"/>
      <c r="PSS1" s="1210"/>
      <c r="PST1" s="1210"/>
      <c r="PSU1" s="1210"/>
      <c r="PSV1" s="1210"/>
      <c r="PSW1" s="1210"/>
      <c r="PSX1" s="1210"/>
      <c r="PSY1" s="1210"/>
      <c r="PSZ1" s="1210"/>
      <c r="PTA1" s="1210"/>
      <c r="PTB1" s="1210"/>
      <c r="PTC1" s="1210"/>
      <c r="PTD1" s="1210"/>
      <c r="PTE1" s="1210"/>
      <c r="PTF1" s="1210"/>
      <c r="PTG1" s="1210"/>
      <c r="PTH1" s="1210"/>
      <c r="PTI1" s="1210"/>
      <c r="PTJ1" s="1210"/>
      <c r="PTK1" s="1210"/>
      <c r="PTL1" s="1210"/>
      <c r="PTM1" s="1210"/>
      <c r="PTN1" s="1210"/>
      <c r="PTO1" s="1210"/>
      <c r="PTP1" s="1210"/>
      <c r="PTQ1" s="1210"/>
      <c r="PTR1" s="1210"/>
      <c r="PTS1" s="1210"/>
      <c r="PTT1" s="1210"/>
      <c r="PTU1" s="1210"/>
      <c r="PTV1" s="1210"/>
      <c r="PTW1" s="1210"/>
      <c r="PTX1" s="1210"/>
      <c r="PTY1" s="1210"/>
      <c r="PTZ1" s="1210"/>
      <c r="PUA1" s="1210"/>
      <c r="PUB1" s="1210"/>
      <c r="PUC1" s="1210"/>
      <c r="PUD1" s="1210"/>
      <c r="PUE1" s="1210"/>
      <c r="PUF1" s="1210"/>
      <c r="PUG1" s="1210"/>
      <c r="PUH1" s="1210"/>
      <c r="PUI1" s="1210"/>
      <c r="PUJ1" s="1210"/>
      <c r="PUK1" s="1210"/>
      <c r="PUL1" s="1210"/>
      <c r="PUM1" s="1210"/>
      <c r="PUN1" s="1210"/>
      <c r="PUO1" s="1210"/>
      <c r="PUP1" s="1210"/>
      <c r="PUQ1" s="1210"/>
      <c r="PUR1" s="1210"/>
      <c r="PUS1" s="1210"/>
      <c r="PUT1" s="1210"/>
      <c r="PUU1" s="1210"/>
      <c r="PUV1" s="1210"/>
      <c r="PUW1" s="1210"/>
      <c r="PUX1" s="1210"/>
      <c r="PUY1" s="1210"/>
      <c r="PUZ1" s="1210"/>
      <c r="PVA1" s="1210"/>
      <c r="PVB1" s="1210"/>
      <c r="PVC1" s="1210"/>
      <c r="PVD1" s="1210"/>
      <c r="PVE1" s="1210"/>
      <c r="PVF1" s="1210"/>
      <c r="PVG1" s="1210"/>
      <c r="PVH1" s="1210"/>
      <c r="PVI1" s="1210"/>
      <c r="PVJ1" s="1210"/>
      <c r="PVK1" s="1210"/>
      <c r="PVL1" s="1210"/>
      <c r="PVM1" s="1210"/>
      <c r="PVN1" s="1210"/>
      <c r="PVO1" s="1210"/>
      <c r="PVP1" s="1210"/>
      <c r="PVQ1" s="1210"/>
      <c r="PVR1" s="1210"/>
      <c r="PVS1" s="1210"/>
      <c r="PVT1" s="1210"/>
      <c r="PVU1" s="1210"/>
      <c r="PVV1" s="1210"/>
      <c r="PVW1" s="1210"/>
      <c r="PVX1" s="1210"/>
      <c r="PVY1" s="1210"/>
      <c r="PVZ1" s="1210"/>
      <c r="PWA1" s="1210"/>
      <c r="PWB1" s="1210"/>
      <c r="PWC1" s="1210"/>
      <c r="PWD1" s="1210"/>
      <c r="PWE1" s="1210"/>
      <c r="PWF1" s="1210"/>
      <c r="PWG1" s="1210"/>
      <c r="PWH1" s="1210"/>
      <c r="PWI1" s="1210"/>
      <c r="PWJ1" s="1210"/>
      <c r="PWK1" s="1210"/>
      <c r="PWL1" s="1210"/>
      <c r="PWM1" s="1210"/>
      <c r="PWN1" s="1210"/>
      <c r="PWO1" s="1210"/>
      <c r="PWP1" s="1210"/>
      <c r="PWQ1" s="1210"/>
      <c r="PWR1" s="1210"/>
      <c r="PWS1" s="1210"/>
      <c r="PWT1" s="1210"/>
      <c r="PWU1" s="1210"/>
      <c r="PWV1" s="1210"/>
      <c r="PWW1" s="1210"/>
      <c r="PWX1" s="1210"/>
      <c r="PWY1" s="1210"/>
      <c r="PWZ1" s="1210"/>
      <c r="PXA1" s="1210"/>
      <c r="PXB1" s="1210"/>
      <c r="PXC1" s="1210"/>
      <c r="PXD1" s="1210"/>
      <c r="PXE1" s="1210"/>
      <c r="PXF1" s="1210"/>
      <c r="PXG1" s="1210"/>
      <c r="PXH1" s="1210"/>
      <c r="PXI1" s="1210"/>
      <c r="PXJ1" s="1210"/>
      <c r="PXK1" s="1210"/>
      <c r="PXL1" s="1210"/>
      <c r="PXM1" s="1210"/>
      <c r="PXN1" s="1210"/>
      <c r="PXO1" s="1210"/>
      <c r="PXP1" s="1210"/>
      <c r="PXQ1" s="1210"/>
      <c r="PXR1" s="1210"/>
      <c r="PXS1" s="1210"/>
      <c r="PXT1" s="1210"/>
      <c r="PXU1" s="1210"/>
      <c r="PXV1" s="1210"/>
      <c r="PXW1" s="1210"/>
      <c r="PXX1" s="1210"/>
      <c r="PXY1" s="1210"/>
      <c r="PXZ1" s="1210"/>
      <c r="PYA1" s="1210"/>
      <c r="PYB1" s="1210"/>
      <c r="PYC1" s="1210"/>
      <c r="PYD1" s="1210"/>
      <c r="PYE1" s="1210"/>
      <c r="PYF1" s="1210"/>
      <c r="PYG1" s="1210"/>
      <c r="PYH1" s="1210"/>
      <c r="PYI1" s="1210"/>
      <c r="PYJ1" s="1210"/>
      <c r="PYK1" s="1210"/>
      <c r="PYL1" s="1210"/>
      <c r="PYM1" s="1210"/>
      <c r="PYN1" s="1210"/>
      <c r="PYO1" s="1210"/>
      <c r="PYP1" s="1210"/>
      <c r="PYQ1" s="1210"/>
      <c r="PYR1" s="1210"/>
      <c r="PYS1" s="1210"/>
      <c r="PYT1" s="1210"/>
      <c r="PYU1" s="1210"/>
      <c r="PYV1" s="1210"/>
      <c r="PYW1" s="1210"/>
      <c r="PYX1" s="1210"/>
      <c r="PYY1" s="1210"/>
      <c r="PYZ1" s="1210"/>
      <c r="PZA1" s="1210"/>
      <c r="PZB1" s="1210"/>
      <c r="PZC1" s="1210"/>
      <c r="PZD1" s="1210"/>
      <c r="PZE1" s="1210"/>
      <c r="PZF1" s="1210"/>
      <c r="PZG1" s="1210"/>
      <c r="PZH1" s="1210"/>
      <c r="PZI1" s="1210"/>
      <c r="PZJ1" s="1210"/>
      <c r="PZK1" s="1210"/>
      <c r="PZL1" s="1210"/>
      <c r="PZM1" s="1210"/>
      <c r="PZN1" s="1210"/>
      <c r="PZO1" s="1210"/>
      <c r="PZP1" s="1210"/>
      <c r="PZQ1" s="1210"/>
      <c r="PZR1" s="1210"/>
      <c r="PZS1" s="1210"/>
      <c r="PZT1" s="1210"/>
      <c r="PZU1" s="1210"/>
      <c r="PZV1" s="1210"/>
      <c r="PZW1" s="1210"/>
      <c r="PZX1" s="1210"/>
      <c r="PZY1" s="1210"/>
      <c r="PZZ1" s="1210"/>
      <c r="QAA1" s="1210"/>
      <c r="QAB1" s="1210"/>
      <c r="QAC1" s="1210"/>
      <c r="QAD1" s="1210"/>
      <c r="QAE1" s="1210"/>
      <c r="QAF1" s="1210"/>
      <c r="QAG1" s="1210"/>
      <c r="QAH1" s="1210"/>
      <c r="QAI1" s="1210"/>
      <c r="QAJ1" s="1210"/>
      <c r="QAK1" s="1210"/>
      <c r="QAL1" s="1210"/>
      <c r="QAM1" s="1210"/>
      <c r="QAN1" s="1210"/>
      <c r="QAO1" s="1210"/>
      <c r="QAP1" s="1210"/>
      <c r="QAQ1" s="1210"/>
      <c r="QAR1" s="1210"/>
      <c r="QAS1" s="1210"/>
      <c r="QAT1" s="1210"/>
      <c r="QAU1" s="1210"/>
      <c r="QAV1" s="1210"/>
      <c r="QAW1" s="1210"/>
      <c r="QAX1" s="1210"/>
      <c r="QAY1" s="1210"/>
      <c r="QAZ1" s="1210"/>
      <c r="QBA1" s="1210"/>
      <c r="QBB1" s="1210"/>
      <c r="QBC1" s="1210"/>
      <c r="QBD1" s="1210"/>
      <c r="QBE1" s="1210"/>
      <c r="QBF1" s="1210"/>
      <c r="QBG1" s="1210"/>
      <c r="QBH1" s="1210"/>
      <c r="QBI1" s="1210"/>
      <c r="QBJ1" s="1210"/>
      <c r="QBK1" s="1210"/>
      <c r="QBL1" s="1210"/>
      <c r="QBM1" s="1210"/>
      <c r="QBN1" s="1210"/>
      <c r="QBO1" s="1210"/>
      <c r="QBP1" s="1210"/>
      <c r="QBQ1" s="1210"/>
      <c r="QBR1" s="1210"/>
      <c r="QBS1" s="1210"/>
      <c r="QBT1" s="1210"/>
      <c r="QBU1" s="1210"/>
      <c r="QBV1" s="1210"/>
      <c r="QBW1" s="1210"/>
      <c r="QBX1" s="1210"/>
      <c r="QBY1" s="1210"/>
      <c r="QBZ1" s="1210"/>
      <c r="QCA1" s="1210"/>
      <c r="QCB1" s="1210"/>
      <c r="QCC1" s="1210"/>
      <c r="QCD1" s="1210"/>
      <c r="QCE1" s="1210"/>
      <c r="QCF1" s="1210"/>
      <c r="QCG1" s="1210"/>
      <c r="QCH1" s="1210"/>
      <c r="QCI1" s="1210"/>
      <c r="QCJ1" s="1210"/>
      <c r="QCK1" s="1210"/>
      <c r="QCL1" s="1210"/>
      <c r="QCM1" s="1210"/>
      <c r="QCN1" s="1210"/>
      <c r="QCO1" s="1210"/>
      <c r="QCP1" s="1210"/>
      <c r="QCQ1" s="1210"/>
      <c r="QCR1" s="1210"/>
      <c r="QCS1" s="1210"/>
      <c r="QCT1" s="1210"/>
      <c r="QCU1" s="1210"/>
      <c r="QCV1" s="1210"/>
      <c r="QCW1" s="1210"/>
      <c r="QCX1" s="1210"/>
      <c r="QCY1" s="1210"/>
      <c r="QCZ1" s="1210"/>
      <c r="QDA1" s="1210"/>
      <c r="QDB1" s="1210"/>
      <c r="QDC1" s="1210"/>
      <c r="QDD1" s="1210"/>
      <c r="QDE1" s="1210"/>
      <c r="QDF1" s="1210"/>
      <c r="QDG1" s="1210"/>
      <c r="QDH1" s="1210"/>
      <c r="QDI1" s="1210"/>
      <c r="QDJ1" s="1210"/>
      <c r="QDK1" s="1210"/>
      <c r="QDL1" s="1210"/>
      <c r="QDM1" s="1210"/>
      <c r="QDN1" s="1210"/>
      <c r="QDO1" s="1210"/>
      <c r="QDP1" s="1210"/>
      <c r="QDQ1" s="1210"/>
      <c r="QDR1" s="1210"/>
      <c r="QDS1" s="1210"/>
      <c r="QDT1" s="1210"/>
      <c r="QDU1" s="1210"/>
      <c r="QDV1" s="1210"/>
      <c r="QDW1" s="1210"/>
      <c r="QDX1" s="1210"/>
      <c r="QDY1" s="1210"/>
      <c r="QDZ1" s="1210"/>
      <c r="QEA1" s="1210"/>
      <c r="QEB1" s="1210"/>
      <c r="QEC1" s="1210"/>
      <c r="QED1" s="1210"/>
      <c r="QEE1" s="1210"/>
      <c r="QEF1" s="1210"/>
      <c r="QEG1" s="1210"/>
      <c r="QEH1" s="1210"/>
      <c r="QEI1" s="1210"/>
      <c r="QEJ1" s="1210"/>
      <c r="QEK1" s="1210"/>
      <c r="QEL1" s="1210"/>
      <c r="QEM1" s="1210"/>
      <c r="QEN1" s="1210"/>
      <c r="QEO1" s="1210"/>
      <c r="QEP1" s="1210"/>
      <c r="QEQ1" s="1210"/>
      <c r="QER1" s="1210"/>
      <c r="QES1" s="1210"/>
      <c r="QET1" s="1210"/>
      <c r="QEU1" s="1210"/>
      <c r="QEV1" s="1210"/>
      <c r="QEW1" s="1210"/>
      <c r="QEX1" s="1210"/>
      <c r="QEY1" s="1210"/>
      <c r="QEZ1" s="1210"/>
      <c r="QFA1" s="1210"/>
      <c r="QFB1" s="1210"/>
      <c r="QFC1" s="1210"/>
      <c r="QFD1" s="1210"/>
      <c r="QFE1" s="1210"/>
      <c r="QFF1" s="1210"/>
      <c r="QFG1" s="1210"/>
      <c r="QFH1" s="1210"/>
      <c r="QFI1" s="1210"/>
      <c r="QFJ1" s="1210"/>
      <c r="QFK1" s="1210"/>
      <c r="QFL1" s="1210"/>
      <c r="QFM1" s="1210"/>
      <c r="QFN1" s="1210"/>
      <c r="QFO1" s="1210"/>
      <c r="QFP1" s="1210"/>
      <c r="QFQ1" s="1210"/>
      <c r="QFR1" s="1210"/>
      <c r="QFS1" s="1210"/>
      <c r="QFT1" s="1210"/>
      <c r="QFU1" s="1210"/>
      <c r="QFV1" s="1210"/>
      <c r="QFW1" s="1210"/>
      <c r="QFX1" s="1210"/>
      <c r="QFY1" s="1210"/>
      <c r="QFZ1" s="1210"/>
      <c r="QGA1" s="1210"/>
      <c r="QGB1" s="1210"/>
      <c r="QGC1" s="1210"/>
      <c r="QGD1" s="1210"/>
      <c r="QGE1" s="1210"/>
      <c r="QGF1" s="1210"/>
      <c r="QGG1" s="1210"/>
      <c r="QGH1" s="1210"/>
      <c r="QGI1" s="1210"/>
      <c r="QGJ1" s="1210"/>
      <c r="QGK1" s="1210"/>
      <c r="QGL1" s="1210"/>
      <c r="QGM1" s="1210"/>
      <c r="QGN1" s="1210"/>
      <c r="QGO1" s="1210"/>
      <c r="QGP1" s="1210"/>
      <c r="QGQ1" s="1210"/>
      <c r="QGR1" s="1210"/>
      <c r="QGS1" s="1210"/>
      <c r="QGT1" s="1210"/>
      <c r="QGU1" s="1210"/>
      <c r="QGV1" s="1210"/>
      <c r="QGW1" s="1210"/>
      <c r="QGX1" s="1210"/>
      <c r="QGY1" s="1210"/>
      <c r="QGZ1" s="1210"/>
      <c r="QHA1" s="1210"/>
      <c r="QHB1" s="1210"/>
      <c r="QHC1" s="1210"/>
      <c r="QHD1" s="1210"/>
      <c r="QHE1" s="1210"/>
      <c r="QHF1" s="1210"/>
      <c r="QHG1" s="1210"/>
      <c r="QHH1" s="1210"/>
      <c r="QHI1" s="1210"/>
      <c r="QHJ1" s="1210"/>
      <c r="QHK1" s="1210"/>
      <c r="QHL1" s="1210"/>
      <c r="QHM1" s="1210"/>
      <c r="QHN1" s="1210"/>
      <c r="QHO1" s="1210"/>
      <c r="QHP1" s="1210"/>
      <c r="QHQ1" s="1210"/>
      <c r="QHR1" s="1210"/>
      <c r="QHS1" s="1210"/>
      <c r="QHT1" s="1210"/>
      <c r="QHU1" s="1210"/>
      <c r="QHV1" s="1210"/>
      <c r="QHW1" s="1210"/>
      <c r="QHX1" s="1210"/>
      <c r="QHY1" s="1210"/>
      <c r="QHZ1" s="1210"/>
      <c r="QIA1" s="1210"/>
      <c r="QIB1" s="1210"/>
      <c r="QIC1" s="1210"/>
      <c r="QID1" s="1210"/>
      <c r="QIE1" s="1210"/>
      <c r="QIF1" s="1210"/>
      <c r="QIG1" s="1210"/>
      <c r="QIH1" s="1210"/>
      <c r="QII1" s="1210"/>
      <c r="QIJ1" s="1210"/>
      <c r="QIK1" s="1210"/>
      <c r="QIL1" s="1210"/>
      <c r="QIM1" s="1210"/>
      <c r="QIN1" s="1210"/>
      <c r="QIO1" s="1210"/>
      <c r="QIP1" s="1210"/>
      <c r="QIQ1" s="1210"/>
      <c r="QIR1" s="1210"/>
      <c r="QIS1" s="1210"/>
      <c r="QIT1" s="1210"/>
      <c r="QIU1" s="1210"/>
      <c r="QIV1" s="1210"/>
      <c r="QIW1" s="1210"/>
      <c r="QIX1" s="1210"/>
      <c r="QIY1" s="1210"/>
      <c r="QIZ1" s="1210"/>
      <c r="QJA1" s="1210"/>
      <c r="QJB1" s="1210"/>
      <c r="QJC1" s="1210"/>
      <c r="QJD1" s="1210"/>
      <c r="QJE1" s="1210"/>
      <c r="QJF1" s="1210"/>
      <c r="QJG1" s="1210"/>
      <c r="QJH1" s="1210"/>
      <c r="QJI1" s="1210"/>
      <c r="QJJ1" s="1210"/>
      <c r="QJK1" s="1210"/>
      <c r="QJL1" s="1210"/>
      <c r="QJM1" s="1210"/>
      <c r="QJN1" s="1210"/>
      <c r="QJO1" s="1210"/>
      <c r="QJP1" s="1210"/>
      <c r="QJQ1" s="1210"/>
      <c r="QJR1" s="1210"/>
      <c r="QJS1" s="1210"/>
      <c r="QJT1" s="1210"/>
      <c r="QJU1" s="1210"/>
      <c r="QJV1" s="1210"/>
      <c r="QJW1" s="1210"/>
      <c r="QJX1" s="1210"/>
      <c r="QJY1" s="1210"/>
      <c r="QJZ1" s="1210"/>
      <c r="QKA1" s="1210"/>
      <c r="QKB1" s="1210"/>
      <c r="QKC1" s="1210"/>
      <c r="QKD1" s="1210"/>
      <c r="QKE1" s="1210"/>
      <c r="QKF1" s="1210"/>
      <c r="QKG1" s="1210"/>
      <c r="QKH1" s="1210"/>
      <c r="QKI1" s="1210"/>
      <c r="QKJ1" s="1210"/>
      <c r="QKK1" s="1210"/>
      <c r="QKL1" s="1210"/>
      <c r="QKM1" s="1210"/>
      <c r="QKN1" s="1210"/>
      <c r="QKO1" s="1210"/>
      <c r="QKP1" s="1210"/>
      <c r="QKQ1" s="1210"/>
      <c r="QKR1" s="1210"/>
      <c r="QKS1" s="1210"/>
      <c r="QKT1" s="1210"/>
      <c r="QKU1" s="1210"/>
      <c r="QKV1" s="1210"/>
      <c r="QKW1" s="1210"/>
      <c r="QKX1" s="1210"/>
      <c r="QKY1" s="1210"/>
      <c r="QKZ1" s="1210"/>
      <c r="QLA1" s="1210"/>
      <c r="QLB1" s="1210"/>
      <c r="QLC1" s="1210"/>
      <c r="QLD1" s="1210"/>
      <c r="QLE1" s="1210"/>
      <c r="QLF1" s="1210"/>
      <c r="QLG1" s="1210"/>
      <c r="QLH1" s="1210"/>
      <c r="QLI1" s="1210"/>
      <c r="QLJ1" s="1210"/>
      <c r="QLK1" s="1210"/>
      <c r="QLL1" s="1210"/>
      <c r="QLM1" s="1210"/>
      <c r="QLN1" s="1210"/>
      <c r="QLO1" s="1210"/>
      <c r="QLP1" s="1210"/>
      <c r="QLQ1" s="1210"/>
      <c r="QLR1" s="1210"/>
      <c r="QLS1" s="1210"/>
      <c r="QLT1" s="1210"/>
      <c r="QLU1" s="1210"/>
      <c r="QLV1" s="1210"/>
      <c r="QLW1" s="1210"/>
      <c r="QLX1" s="1210"/>
      <c r="QLY1" s="1210"/>
      <c r="QLZ1" s="1210"/>
      <c r="QMA1" s="1210"/>
      <c r="QMB1" s="1210"/>
      <c r="QMC1" s="1210"/>
      <c r="QMD1" s="1210"/>
      <c r="QME1" s="1210"/>
      <c r="QMF1" s="1210"/>
      <c r="QMG1" s="1210"/>
      <c r="QMH1" s="1210"/>
      <c r="QMI1" s="1210"/>
      <c r="QMJ1" s="1210"/>
      <c r="QMK1" s="1210"/>
      <c r="QML1" s="1210"/>
      <c r="QMM1" s="1210"/>
      <c r="QMN1" s="1210"/>
      <c r="QMO1" s="1210"/>
      <c r="QMP1" s="1210"/>
      <c r="QMQ1" s="1210"/>
      <c r="QMR1" s="1210"/>
      <c r="QMS1" s="1210"/>
      <c r="QMT1" s="1210"/>
      <c r="QMU1" s="1210"/>
      <c r="QMV1" s="1210"/>
      <c r="QMW1" s="1210"/>
      <c r="QMX1" s="1210"/>
      <c r="QMY1" s="1210"/>
      <c r="QMZ1" s="1210"/>
      <c r="QNA1" s="1210"/>
      <c r="QNB1" s="1210"/>
      <c r="QNC1" s="1210"/>
      <c r="QND1" s="1210"/>
      <c r="QNE1" s="1210"/>
      <c r="QNF1" s="1210"/>
      <c r="QNG1" s="1210"/>
      <c r="QNH1" s="1210"/>
      <c r="QNI1" s="1210"/>
      <c r="QNJ1" s="1210"/>
      <c r="QNK1" s="1210"/>
      <c r="QNL1" s="1210"/>
      <c r="QNM1" s="1210"/>
      <c r="QNN1" s="1210"/>
      <c r="QNO1" s="1210"/>
      <c r="QNP1" s="1210"/>
      <c r="QNQ1" s="1210"/>
      <c r="QNR1" s="1210"/>
      <c r="QNS1" s="1210"/>
      <c r="QNT1" s="1210"/>
      <c r="QNU1" s="1210"/>
      <c r="QNV1" s="1210"/>
      <c r="QNW1" s="1210"/>
      <c r="QNX1" s="1210"/>
      <c r="QNY1" s="1210"/>
      <c r="QNZ1" s="1210"/>
      <c r="QOA1" s="1210"/>
      <c r="QOB1" s="1210"/>
      <c r="QOC1" s="1210"/>
      <c r="QOD1" s="1210"/>
      <c r="QOE1" s="1210"/>
      <c r="QOF1" s="1210"/>
      <c r="QOG1" s="1210"/>
      <c r="QOH1" s="1210"/>
      <c r="QOI1" s="1210"/>
      <c r="QOJ1" s="1210"/>
      <c r="QOK1" s="1210"/>
      <c r="QOL1" s="1210"/>
      <c r="QOM1" s="1210"/>
      <c r="QON1" s="1210"/>
      <c r="QOO1" s="1210"/>
      <c r="QOP1" s="1210"/>
      <c r="QOQ1" s="1210"/>
      <c r="QOR1" s="1210"/>
      <c r="QOS1" s="1210"/>
      <c r="QOT1" s="1210"/>
      <c r="QOU1" s="1210"/>
      <c r="QOV1" s="1210"/>
      <c r="QOW1" s="1210"/>
      <c r="QOX1" s="1210"/>
      <c r="QOY1" s="1210"/>
      <c r="QOZ1" s="1210"/>
      <c r="QPA1" s="1210"/>
      <c r="QPB1" s="1210"/>
      <c r="QPC1" s="1210"/>
      <c r="QPD1" s="1210"/>
      <c r="QPE1" s="1210"/>
      <c r="QPF1" s="1210"/>
      <c r="QPG1" s="1210"/>
      <c r="QPH1" s="1210"/>
      <c r="QPI1" s="1210"/>
      <c r="QPJ1" s="1210"/>
      <c r="QPK1" s="1210"/>
      <c r="QPL1" s="1210"/>
      <c r="QPM1" s="1210"/>
      <c r="QPN1" s="1210"/>
      <c r="QPO1" s="1210"/>
      <c r="QPP1" s="1210"/>
      <c r="QPQ1" s="1210"/>
      <c r="QPR1" s="1210"/>
      <c r="QPS1" s="1210"/>
      <c r="QPT1" s="1210"/>
      <c r="QPU1" s="1210"/>
      <c r="QPV1" s="1210"/>
      <c r="QPW1" s="1210"/>
      <c r="QPX1" s="1210"/>
      <c r="QPY1" s="1210"/>
      <c r="QPZ1" s="1210"/>
      <c r="QQA1" s="1210"/>
      <c r="QQB1" s="1210"/>
      <c r="QQC1" s="1210"/>
      <c r="QQD1" s="1210"/>
      <c r="QQE1" s="1210"/>
      <c r="QQF1" s="1210"/>
      <c r="QQG1" s="1210"/>
      <c r="QQH1" s="1210"/>
      <c r="QQI1" s="1210"/>
      <c r="QQJ1" s="1210"/>
      <c r="QQK1" s="1210"/>
      <c r="QQL1" s="1210"/>
      <c r="QQM1" s="1210"/>
      <c r="QQN1" s="1210"/>
      <c r="QQO1" s="1210"/>
      <c r="QQP1" s="1210"/>
      <c r="QQQ1" s="1210"/>
      <c r="QQR1" s="1210"/>
      <c r="QQS1" s="1210"/>
      <c r="QQT1" s="1210"/>
      <c r="QQU1" s="1210"/>
      <c r="QQV1" s="1210"/>
      <c r="QQW1" s="1210"/>
      <c r="QQX1" s="1210"/>
      <c r="QQY1" s="1210"/>
      <c r="QQZ1" s="1210"/>
      <c r="QRA1" s="1210"/>
      <c r="QRB1" s="1210"/>
      <c r="QRC1" s="1210"/>
      <c r="QRD1" s="1210"/>
      <c r="QRE1" s="1210"/>
      <c r="QRF1" s="1210"/>
      <c r="QRG1" s="1210"/>
      <c r="QRH1" s="1210"/>
      <c r="QRI1" s="1210"/>
      <c r="QRJ1" s="1210"/>
      <c r="QRK1" s="1210"/>
      <c r="QRL1" s="1210"/>
      <c r="QRM1" s="1210"/>
      <c r="QRN1" s="1210"/>
      <c r="QRO1" s="1210"/>
      <c r="QRP1" s="1210"/>
      <c r="QRQ1" s="1210"/>
      <c r="QRR1" s="1210"/>
      <c r="QRS1" s="1210"/>
      <c r="QRT1" s="1210"/>
      <c r="QRU1" s="1210"/>
      <c r="QRV1" s="1210"/>
      <c r="QRW1" s="1210"/>
      <c r="QRX1" s="1210"/>
      <c r="QRY1" s="1210"/>
      <c r="QRZ1" s="1210"/>
      <c r="QSA1" s="1210"/>
      <c r="QSB1" s="1210"/>
      <c r="QSC1" s="1210"/>
      <c r="QSD1" s="1210"/>
      <c r="QSE1" s="1210"/>
      <c r="QSF1" s="1210"/>
      <c r="QSG1" s="1210"/>
      <c r="QSH1" s="1210"/>
      <c r="QSI1" s="1210"/>
      <c r="QSJ1" s="1210"/>
      <c r="QSK1" s="1210"/>
      <c r="QSL1" s="1210"/>
      <c r="QSM1" s="1210"/>
      <c r="QSN1" s="1210"/>
      <c r="QSO1" s="1210"/>
      <c r="QSP1" s="1210"/>
      <c r="QSQ1" s="1210"/>
      <c r="QSR1" s="1210"/>
      <c r="QSS1" s="1210"/>
      <c r="QST1" s="1210"/>
      <c r="QSU1" s="1210"/>
      <c r="QSV1" s="1210"/>
      <c r="QSW1" s="1210"/>
      <c r="QSX1" s="1210"/>
      <c r="QSY1" s="1210"/>
      <c r="QSZ1" s="1210"/>
      <c r="QTA1" s="1210"/>
      <c r="QTB1" s="1210"/>
      <c r="QTC1" s="1210"/>
      <c r="QTD1" s="1210"/>
      <c r="QTE1" s="1210"/>
      <c r="QTF1" s="1210"/>
      <c r="QTG1" s="1210"/>
      <c r="QTH1" s="1210"/>
      <c r="QTI1" s="1210"/>
      <c r="QTJ1" s="1210"/>
      <c r="QTK1" s="1210"/>
      <c r="QTL1" s="1210"/>
      <c r="QTM1" s="1210"/>
      <c r="QTN1" s="1210"/>
      <c r="QTO1" s="1210"/>
      <c r="QTP1" s="1210"/>
      <c r="QTQ1" s="1210"/>
      <c r="QTR1" s="1210"/>
      <c r="QTS1" s="1210"/>
      <c r="QTT1" s="1210"/>
      <c r="QTU1" s="1210"/>
      <c r="QTV1" s="1210"/>
      <c r="QTW1" s="1210"/>
      <c r="QTX1" s="1210"/>
      <c r="QTY1" s="1210"/>
      <c r="QTZ1" s="1210"/>
      <c r="QUA1" s="1210"/>
      <c r="QUB1" s="1210"/>
      <c r="QUC1" s="1210"/>
      <c r="QUD1" s="1210"/>
      <c r="QUE1" s="1210"/>
      <c r="QUF1" s="1210"/>
      <c r="QUG1" s="1210"/>
      <c r="QUH1" s="1210"/>
      <c r="QUI1" s="1210"/>
      <c r="QUJ1" s="1210"/>
      <c r="QUK1" s="1210"/>
      <c r="QUL1" s="1210"/>
      <c r="QUM1" s="1210"/>
      <c r="QUN1" s="1210"/>
      <c r="QUO1" s="1210"/>
      <c r="QUP1" s="1210"/>
      <c r="QUQ1" s="1210"/>
      <c r="QUR1" s="1210"/>
      <c r="QUS1" s="1210"/>
      <c r="QUT1" s="1210"/>
      <c r="QUU1" s="1210"/>
      <c r="QUV1" s="1210"/>
      <c r="QUW1" s="1210"/>
      <c r="QUX1" s="1210"/>
      <c r="QUY1" s="1210"/>
      <c r="QUZ1" s="1210"/>
      <c r="QVA1" s="1210"/>
      <c r="QVB1" s="1210"/>
      <c r="QVC1" s="1210"/>
      <c r="QVD1" s="1210"/>
      <c r="QVE1" s="1210"/>
      <c r="QVF1" s="1210"/>
      <c r="QVG1" s="1210"/>
      <c r="QVH1" s="1210"/>
      <c r="QVI1" s="1210"/>
      <c r="QVJ1" s="1210"/>
      <c r="QVK1" s="1210"/>
      <c r="QVL1" s="1210"/>
      <c r="QVM1" s="1210"/>
      <c r="QVN1" s="1210"/>
      <c r="QVO1" s="1210"/>
      <c r="QVP1" s="1210"/>
      <c r="QVQ1" s="1210"/>
      <c r="QVR1" s="1210"/>
      <c r="QVS1" s="1210"/>
      <c r="QVT1" s="1210"/>
      <c r="QVU1" s="1210"/>
      <c r="QVV1" s="1210"/>
      <c r="QVW1" s="1210"/>
      <c r="QVX1" s="1210"/>
      <c r="QVY1" s="1210"/>
      <c r="QVZ1" s="1210"/>
      <c r="QWA1" s="1210"/>
      <c r="QWB1" s="1210"/>
      <c r="QWC1" s="1210"/>
      <c r="QWD1" s="1210"/>
      <c r="QWE1" s="1210"/>
      <c r="QWF1" s="1210"/>
      <c r="QWG1" s="1210"/>
      <c r="QWH1" s="1210"/>
      <c r="QWI1" s="1210"/>
      <c r="QWJ1" s="1210"/>
      <c r="QWK1" s="1210"/>
      <c r="QWL1" s="1210"/>
      <c r="QWM1" s="1210"/>
      <c r="QWN1" s="1210"/>
      <c r="QWO1" s="1210"/>
      <c r="QWP1" s="1210"/>
      <c r="QWQ1" s="1210"/>
      <c r="QWR1" s="1210"/>
      <c r="QWS1" s="1210"/>
      <c r="QWT1" s="1210"/>
      <c r="QWU1" s="1210"/>
      <c r="QWV1" s="1210"/>
      <c r="QWW1" s="1210"/>
      <c r="QWX1" s="1210"/>
      <c r="QWY1" s="1210"/>
      <c r="QWZ1" s="1210"/>
      <c r="QXA1" s="1210"/>
      <c r="QXB1" s="1210"/>
      <c r="QXC1" s="1210"/>
      <c r="QXD1" s="1210"/>
      <c r="QXE1" s="1210"/>
      <c r="QXF1" s="1210"/>
      <c r="QXG1" s="1210"/>
      <c r="QXH1" s="1210"/>
      <c r="QXI1" s="1210"/>
      <c r="QXJ1" s="1210"/>
      <c r="QXK1" s="1210"/>
      <c r="QXL1" s="1210"/>
      <c r="QXM1" s="1210"/>
      <c r="QXN1" s="1210"/>
      <c r="QXO1" s="1210"/>
      <c r="QXP1" s="1210"/>
      <c r="QXQ1" s="1210"/>
      <c r="QXR1" s="1210"/>
      <c r="QXS1" s="1210"/>
      <c r="QXT1" s="1210"/>
      <c r="QXU1" s="1210"/>
      <c r="QXV1" s="1210"/>
      <c r="QXW1" s="1210"/>
      <c r="QXX1" s="1210"/>
      <c r="QXY1" s="1210"/>
      <c r="QXZ1" s="1210"/>
      <c r="QYA1" s="1210"/>
      <c r="QYB1" s="1210"/>
      <c r="QYC1" s="1210"/>
      <c r="QYD1" s="1210"/>
      <c r="QYE1" s="1210"/>
      <c r="QYF1" s="1210"/>
      <c r="QYG1" s="1210"/>
      <c r="QYH1" s="1210"/>
      <c r="QYI1" s="1210"/>
      <c r="QYJ1" s="1210"/>
      <c r="QYK1" s="1210"/>
      <c r="QYL1" s="1210"/>
      <c r="QYM1" s="1210"/>
      <c r="QYN1" s="1210"/>
      <c r="QYO1" s="1210"/>
      <c r="QYP1" s="1210"/>
      <c r="QYQ1" s="1210"/>
      <c r="QYR1" s="1210"/>
      <c r="QYS1" s="1210"/>
      <c r="QYT1" s="1210"/>
      <c r="QYU1" s="1210"/>
      <c r="QYV1" s="1210"/>
      <c r="QYW1" s="1210"/>
      <c r="QYX1" s="1210"/>
      <c r="QYY1" s="1210"/>
      <c r="QYZ1" s="1210"/>
      <c r="QZA1" s="1210"/>
      <c r="QZB1" s="1210"/>
      <c r="QZC1" s="1210"/>
      <c r="QZD1" s="1210"/>
      <c r="QZE1" s="1210"/>
      <c r="QZF1" s="1210"/>
      <c r="QZG1" s="1210"/>
      <c r="QZH1" s="1210"/>
      <c r="QZI1" s="1210"/>
      <c r="QZJ1" s="1210"/>
      <c r="QZK1" s="1210"/>
      <c r="QZL1" s="1210"/>
      <c r="QZM1" s="1210"/>
      <c r="QZN1" s="1210"/>
      <c r="QZO1" s="1210"/>
      <c r="QZP1" s="1210"/>
      <c r="QZQ1" s="1210"/>
      <c r="QZR1" s="1210"/>
      <c r="QZS1" s="1210"/>
      <c r="QZT1" s="1210"/>
      <c r="QZU1" s="1210"/>
      <c r="QZV1" s="1210"/>
      <c r="QZW1" s="1210"/>
      <c r="QZX1" s="1210"/>
      <c r="QZY1" s="1210"/>
      <c r="QZZ1" s="1210"/>
      <c r="RAA1" s="1210"/>
      <c r="RAB1" s="1210"/>
      <c r="RAC1" s="1210"/>
      <c r="RAD1" s="1210"/>
      <c r="RAE1" s="1210"/>
      <c r="RAF1" s="1210"/>
      <c r="RAG1" s="1210"/>
      <c r="RAH1" s="1210"/>
      <c r="RAI1" s="1210"/>
      <c r="RAJ1" s="1210"/>
      <c r="RAK1" s="1210"/>
      <c r="RAL1" s="1210"/>
      <c r="RAM1" s="1210"/>
      <c r="RAN1" s="1210"/>
      <c r="RAO1" s="1210"/>
      <c r="RAP1" s="1210"/>
      <c r="RAQ1" s="1210"/>
      <c r="RAR1" s="1210"/>
      <c r="RAS1" s="1210"/>
      <c r="RAT1" s="1210"/>
      <c r="RAU1" s="1210"/>
      <c r="RAV1" s="1210"/>
      <c r="RAW1" s="1210"/>
      <c r="RAX1" s="1210"/>
      <c r="RAY1" s="1210"/>
      <c r="RAZ1" s="1210"/>
      <c r="RBA1" s="1210"/>
      <c r="RBB1" s="1210"/>
      <c r="RBC1" s="1210"/>
      <c r="RBD1" s="1210"/>
      <c r="RBE1" s="1210"/>
      <c r="RBF1" s="1210"/>
      <c r="RBG1" s="1210"/>
      <c r="RBH1" s="1210"/>
      <c r="RBI1" s="1210"/>
      <c r="RBJ1" s="1210"/>
      <c r="RBK1" s="1210"/>
      <c r="RBL1" s="1210"/>
      <c r="RBM1" s="1210"/>
      <c r="RBN1" s="1210"/>
      <c r="RBO1" s="1210"/>
      <c r="RBP1" s="1210"/>
      <c r="RBQ1" s="1210"/>
      <c r="RBR1" s="1210"/>
      <c r="RBS1" s="1210"/>
      <c r="RBT1" s="1210"/>
      <c r="RBU1" s="1210"/>
      <c r="RBV1" s="1210"/>
      <c r="RBW1" s="1210"/>
      <c r="RBX1" s="1210"/>
      <c r="RBY1" s="1210"/>
      <c r="RBZ1" s="1210"/>
      <c r="RCA1" s="1210"/>
      <c r="RCB1" s="1210"/>
      <c r="RCC1" s="1210"/>
      <c r="RCD1" s="1210"/>
      <c r="RCE1" s="1210"/>
      <c r="RCF1" s="1210"/>
      <c r="RCG1" s="1210"/>
      <c r="RCH1" s="1210"/>
      <c r="RCI1" s="1210"/>
      <c r="RCJ1" s="1210"/>
      <c r="RCK1" s="1210"/>
      <c r="RCL1" s="1210"/>
      <c r="RCM1" s="1210"/>
      <c r="RCN1" s="1210"/>
      <c r="RCO1" s="1210"/>
      <c r="RCP1" s="1210"/>
      <c r="RCQ1" s="1210"/>
      <c r="RCR1" s="1210"/>
      <c r="RCS1" s="1210"/>
      <c r="RCT1" s="1210"/>
      <c r="RCU1" s="1210"/>
      <c r="RCV1" s="1210"/>
      <c r="RCW1" s="1210"/>
      <c r="RCX1" s="1210"/>
      <c r="RCY1" s="1210"/>
      <c r="RCZ1" s="1210"/>
      <c r="RDA1" s="1210"/>
      <c r="RDB1" s="1210"/>
      <c r="RDC1" s="1210"/>
      <c r="RDD1" s="1210"/>
      <c r="RDE1" s="1210"/>
      <c r="RDF1" s="1210"/>
      <c r="RDG1" s="1210"/>
      <c r="RDH1" s="1210"/>
      <c r="RDI1" s="1210"/>
      <c r="RDJ1" s="1210"/>
      <c r="RDK1" s="1210"/>
      <c r="RDL1" s="1210"/>
      <c r="RDM1" s="1210"/>
      <c r="RDN1" s="1210"/>
      <c r="RDO1" s="1210"/>
      <c r="RDP1" s="1210"/>
      <c r="RDQ1" s="1210"/>
      <c r="RDR1" s="1210"/>
      <c r="RDS1" s="1210"/>
      <c r="RDT1" s="1210"/>
      <c r="RDU1" s="1210"/>
      <c r="RDV1" s="1210"/>
      <c r="RDW1" s="1210"/>
      <c r="RDX1" s="1210"/>
      <c r="RDY1" s="1210"/>
      <c r="RDZ1" s="1210"/>
      <c r="REA1" s="1210"/>
      <c r="REB1" s="1210"/>
      <c r="REC1" s="1210"/>
      <c r="RED1" s="1210"/>
      <c r="REE1" s="1210"/>
      <c r="REF1" s="1210"/>
      <c r="REG1" s="1210"/>
      <c r="REH1" s="1210"/>
      <c r="REI1" s="1210"/>
      <c r="REJ1" s="1210"/>
      <c r="REK1" s="1210"/>
      <c r="REL1" s="1210"/>
      <c r="REM1" s="1210"/>
      <c r="REN1" s="1210"/>
      <c r="REO1" s="1210"/>
      <c r="REP1" s="1210"/>
      <c r="REQ1" s="1210"/>
      <c r="RER1" s="1210"/>
      <c r="RES1" s="1210"/>
      <c r="RET1" s="1210"/>
      <c r="REU1" s="1210"/>
      <c r="REV1" s="1210"/>
      <c r="REW1" s="1210"/>
      <c r="REX1" s="1210"/>
      <c r="REY1" s="1210"/>
      <c r="REZ1" s="1210"/>
      <c r="RFA1" s="1210"/>
      <c r="RFB1" s="1210"/>
      <c r="RFC1" s="1210"/>
      <c r="RFD1" s="1210"/>
      <c r="RFE1" s="1210"/>
      <c r="RFF1" s="1210"/>
      <c r="RFG1" s="1210"/>
      <c r="RFH1" s="1210"/>
      <c r="RFI1" s="1210"/>
      <c r="RFJ1" s="1210"/>
      <c r="RFK1" s="1210"/>
      <c r="RFL1" s="1210"/>
      <c r="RFM1" s="1210"/>
      <c r="RFN1" s="1210"/>
      <c r="RFO1" s="1210"/>
      <c r="RFP1" s="1210"/>
      <c r="RFQ1" s="1210"/>
      <c r="RFR1" s="1210"/>
      <c r="RFS1" s="1210"/>
      <c r="RFT1" s="1210"/>
      <c r="RFU1" s="1210"/>
      <c r="RFV1" s="1210"/>
      <c r="RFW1" s="1210"/>
      <c r="RFX1" s="1210"/>
      <c r="RFY1" s="1210"/>
      <c r="RFZ1" s="1210"/>
      <c r="RGA1" s="1210"/>
      <c r="RGB1" s="1210"/>
      <c r="RGC1" s="1210"/>
      <c r="RGD1" s="1210"/>
      <c r="RGE1" s="1210"/>
      <c r="RGF1" s="1210"/>
      <c r="RGG1" s="1210"/>
      <c r="RGH1" s="1210"/>
      <c r="RGI1" s="1210"/>
      <c r="RGJ1" s="1210"/>
      <c r="RGK1" s="1210"/>
      <c r="RGL1" s="1210"/>
      <c r="RGM1" s="1210"/>
      <c r="RGN1" s="1210"/>
      <c r="RGO1" s="1210"/>
      <c r="RGP1" s="1210"/>
      <c r="RGQ1" s="1210"/>
      <c r="RGR1" s="1210"/>
      <c r="RGS1" s="1210"/>
      <c r="RGT1" s="1210"/>
      <c r="RGU1" s="1210"/>
      <c r="RGV1" s="1210"/>
      <c r="RGW1" s="1210"/>
      <c r="RGX1" s="1210"/>
      <c r="RGY1" s="1210"/>
      <c r="RGZ1" s="1210"/>
      <c r="RHA1" s="1210"/>
      <c r="RHB1" s="1210"/>
      <c r="RHC1" s="1210"/>
      <c r="RHD1" s="1210"/>
      <c r="RHE1" s="1210"/>
      <c r="RHF1" s="1210"/>
      <c r="RHG1" s="1210"/>
      <c r="RHH1" s="1210"/>
      <c r="RHI1" s="1210"/>
      <c r="RHJ1" s="1210"/>
      <c r="RHK1" s="1210"/>
      <c r="RHL1" s="1210"/>
      <c r="RHM1" s="1210"/>
      <c r="RHN1" s="1210"/>
      <c r="RHO1" s="1210"/>
      <c r="RHP1" s="1210"/>
      <c r="RHQ1" s="1210"/>
      <c r="RHR1" s="1210"/>
      <c r="RHS1" s="1210"/>
      <c r="RHT1" s="1210"/>
      <c r="RHU1" s="1210"/>
      <c r="RHV1" s="1210"/>
      <c r="RHW1" s="1210"/>
      <c r="RHX1" s="1210"/>
      <c r="RHY1" s="1210"/>
      <c r="RHZ1" s="1210"/>
      <c r="RIA1" s="1210"/>
      <c r="RIB1" s="1210"/>
      <c r="RIC1" s="1210"/>
      <c r="RID1" s="1210"/>
      <c r="RIE1" s="1210"/>
      <c r="RIF1" s="1210"/>
      <c r="RIG1" s="1210"/>
      <c r="RIH1" s="1210"/>
      <c r="RII1" s="1210"/>
      <c r="RIJ1" s="1210"/>
      <c r="RIK1" s="1210"/>
      <c r="RIL1" s="1210"/>
      <c r="RIM1" s="1210"/>
      <c r="RIN1" s="1210"/>
      <c r="RIO1" s="1210"/>
      <c r="RIP1" s="1210"/>
      <c r="RIQ1" s="1210"/>
      <c r="RIR1" s="1210"/>
      <c r="RIS1" s="1210"/>
      <c r="RIT1" s="1210"/>
      <c r="RIU1" s="1210"/>
      <c r="RIV1" s="1210"/>
      <c r="RIW1" s="1210"/>
      <c r="RIX1" s="1210"/>
      <c r="RIY1" s="1210"/>
      <c r="RIZ1" s="1210"/>
      <c r="RJA1" s="1210"/>
      <c r="RJB1" s="1210"/>
      <c r="RJC1" s="1210"/>
      <c r="RJD1" s="1210"/>
      <c r="RJE1" s="1210"/>
      <c r="RJF1" s="1210"/>
      <c r="RJG1" s="1210"/>
      <c r="RJH1" s="1210"/>
      <c r="RJI1" s="1210"/>
      <c r="RJJ1" s="1210"/>
      <c r="RJK1" s="1210"/>
      <c r="RJL1" s="1210"/>
      <c r="RJM1" s="1210"/>
      <c r="RJN1" s="1210"/>
      <c r="RJO1" s="1210"/>
      <c r="RJP1" s="1210"/>
      <c r="RJQ1" s="1210"/>
      <c r="RJR1" s="1210"/>
      <c r="RJS1" s="1210"/>
      <c r="RJT1" s="1210"/>
      <c r="RJU1" s="1210"/>
      <c r="RJV1" s="1210"/>
      <c r="RJW1" s="1210"/>
      <c r="RJX1" s="1210"/>
      <c r="RJY1" s="1210"/>
      <c r="RJZ1" s="1210"/>
      <c r="RKA1" s="1210"/>
      <c r="RKB1" s="1210"/>
      <c r="RKC1" s="1210"/>
      <c r="RKD1" s="1210"/>
      <c r="RKE1" s="1210"/>
      <c r="RKF1" s="1210"/>
      <c r="RKG1" s="1210"/>
      <c r="RKH1" s="1210"/>
      <c r="RKI1" s="1210"/>
      <c r="RKJ1" s="1210"/>
      <c r="RKK1" s="1210"/>
      <c r="RKL1" s="1210"/>
      <c r="RKM1" s="1210"/>
      <c r="RKN1" s="1210"/>
      <c r="RKO1" s="1210"/>
      <c r="RKP1" s="1210"/>
      <c r="RKQ1" s="1210"/>
      <c r="RKR1" s="1210"/>
      <c r="RKS1" s="1210"/>
      <c r="RKT1" s="1210"/>
      <c r="RKU1" s="1210"/>
      <c r="RKV1" s="1210"/>
      <c r="RKW1" s="1210"/>
      <c r="RKX1" s="1210"/>
      <c r="RKY1" s="1210"/>
      <c r="RKZ1" s="1210"/>
      <c r="RLA1" s="1210"/>
      <c r="RLB1" s="1210"/>
      <c r="RLC1" s="1210"/>
      <c r="RLD1" s="1210"/>
      <c r="RLE1" s="1210"/>
      <c r="RLF1" s="1210"/>
      <c r="RLG1" s="1210"/>
      <c r="RLH1" s="1210"/>
      <c r="RLI1" s="1210"/>
      <c r="RLJ1" s="1210"/>
      <c r="RLK1" s="1210"/>
      <c r="RLL1" s="1210"/>
      <c r="RLM1" s="1210"/>
      <c r="RLN1" s="1210"/>
      <c r="RLO1" s="1210"/>
      <c r="RLP1" s="1210"/>
      <c r="RLQ1" s="1210"/>
      <c r="RLR1" s="1210"/>
      <c r="RLS1" s="1210"/>
      <c r="RLT1" s="1210"/>
      <c r="RLU1" s="1210"/>
      <c r="RLV1" s="1210"/>
      <c r="RLW1" s="1210"/>
      <c r="RLX1" s="1210"/>
      <c r="RLY1" s="1210"/>
      <c r="RLZ1" s="1210"/>
      <c r="RMA1" s="1210"/>
      <c r="RMB1" s="1210"/>
      <c r="RMC1" s="1210"/>
      <c r="RMD1" s="1210"/>
      <c r="RME1" s="1210"/>
      <c r="RMF1" s="1210"/>
      <c r="RMG1" s="1210"/>
      <c r="RMH1" s="1210"/>
      <c r="RMI1" s="1210"/>
      <c r="RMJ1" s="1210"/>
      <c r="RMK1" s="1210"/>
      <c r="RML1" s="1210"/>
      <c r="RMM1" s="1210"/>
      <c r="RMN1" s="1210"/>
      <c r="RMO1" s="1210"/>
      <c r="RMP1" s="1210"/>
      <c r="RMQ1" s="1210"/>
      <c r="RMR1" s="1210"/>
      <c r="RMS1" s="1210"/>
      <c r="RMT1" s="1210"/>
      <c r="RMU1" s="1210"/>
      <c r="RMV1" s="1210"/>
      <c r="RMW1" s="1210"/>
      <c r="RMX1" s="1210"/>
      <c r="RMY1" s="1210"/>
      <c r="RMZ1" s="1210"/>
      <c r="RNA1" s="1210"/>
      <c r="RNB1" s="1210"/>
      <c r="RNC1" s="1210"/>
      <c r="RND1" s="1210"/>
      <c r="RNE1" s="1210"/>
      <c r="RNF1" s="1210"/>
      <c r="RNG1" s="1210"/>
      <c r="RNH1" s="1210"/>
      <c r="RNI1" s="1210"/>
      <c r="RNJ1" s="1210"/>
      <c r="RNK1" s="1210"/>
      <c r="RNL1" s="1210"/>
      <c r="RNM1" s="1210"/>
      <c r="RNN1" s="1210"/>
      <c r="RNO1" s="1210"/>
      <c r="RNP1" s="1210"/>
      <c r="RNQ1" s="1210"/>
      <c r="RNR1" s="1210"/>
      <c r="RNS1" s="1210"/>
      <c r="RNT1" s="1210"/>
      <c r="RNU1" s="1210"/>
      <c r="RNV1" s="1210"/>
      <c r="RNW1" s="1210"/>
      <c r="RNX1" s="1210"/>
      <c r="RNY1" s="1210"/>
      <c r="RNZ1" s="1210"/>
      <c r="ROA1" s="1210"/>
      <c r="ROB1" s="1210"/>
      <c r="ROC1" s="1210"/>
      <c r="ROD1" s="1210"/>
      <c r="ROE1" s="1210"/>
      <c r="ROF1" s="1210"/>
      <c r="ROG1" s="1210"/>
      <c r="ROH1" s="1210"/>
      <c r="ROI1" s="1210"/>
      <c r="ROJ1" s="1210"/>
      <c r="ROK1" s="1210"/>
      <c r="ROL1" s="1210"/>
      <c r="ROM1" s="1210"/>
      <c r="RON1" s="1210"/>
      <c r="ROO1" s="1210"/>
      <c r="ROP1" s="1210"/>
      <c r="ROQ1" s="1210"/>
      <c r="ROR1" s="1210"/>
      <c r="ROS1" s="1210"/>
      <c r="ROT1" s="1210"/>
      <c r="ROU1" s="1210"/>
      <c r="ROV1" s="1210"/>
      <c r="ROW1" s="1210"/>
      <c r="ROX1" s="1210"/>
      <c r="ROY1" s="1210"/>
      <c r="ROZ1" s="1210"/>
      <c r="RPA1" s="1210"/>
      <c r="RPB1" s="1210"/>
      <c r="RPC1" s="1210"/>
      <c r="RPD1" s="1210"/>
      <c r="RPE1" s="1210"/>
      <c r="RPF1" s="1210"/>
      <c r="RPG1" s="1210"/>
      <c r="RPH1" s="1210"/>
      <c r="RPI1" s="1210"/>
      <c r="RPJ1" s="1210"/>
      <c r="RPK1" s="1210"/>
      <c r="RPL1" s="1210"/>
      <c r="RPM1" s="1210"/>
      <c r="RPN1" s="1210"/>
      <c r="RPO1" s="1210"/>
      <c r="RPP1" s="1210"/>
      <c r="RPQ1" s="1210"/>
      <c r="RPR1" s="1210"/>
      <c r="RPS1" s="1210"/>
      <c r="RPT1" s="1210"/>
      <c r="RPU1" s="1210"/>
      <c r="RPV1" s="1210"/>
      <c r="RPW1" s="1210"/>
      <c r="RPX1" s="1210"/>
      <c r="RPY1" s="1210"/>
      <c r="RPZ1" s="1210"/>
      <c r="RQA1" s="1210"/>
      <c r="RQB1" s="1210"/>
      <c r="RQC1" s="1210"/>
      <c r="RQD1" s="1210"/>
      <c r="RQE1" s="1210"/>
      <c r="RQF1" s="1210"/>
      <c r="RQG1" s="1210"/>
      <c r="RQH1" s="1210"/>
      <c r="RQI1" s="1210"/>
      <c r="RQJ1" s="1210"/>
      <c r="RQK1" s="1210"/>
      <c r="RQL1" s="1210"/>
      <c r="RQM1" s="1210"/>
      <c r="RQN1" s="1210"/>
      <c r="RQO1" s="1210"/>
      <c r="RQP1" s="1210"/>
      <c r="RQQ1" s="1210"/>
      <c r="RQR1" s="1210"/>
      <c r="RQS1" s="1210"/>
      <c r="RQT1" s="1210"/>
      <c r="RQU1" s="1210"/>
      <c r="RQV1" s="1210"/>
      <c r="RQW1" s="1210"/>
      <c r="RQX1" s="1210"/>
      <c r="RQY1" s="1210"/>
      <c r="RQZ1" s="1210"/>
      <c r="RRA1" s="1210"/>
      <c r="RRB1" s="1210"/>
      <c r="RRC1" s="1210"/>
      <c r="RRD1" s="1210"/>
      <c r="RRE1" s="1210"/>
      <c r="RRF1" s="1210"/>
      <c r="RRG1" s="1210"/>
      <c r="RRH1" s="1210"/>
      <c r="RRI1" s="1210"/>
      <c r="RRJ1" s="1210"/>
      <c r="RRK1" s="1210"/>
      <c r="RRL1" s="1210"/>
      <c r="RRM1" s="1210"/>
      <c r="RRN1" s="1210"/>
      <c r="RRO1" s="1210"/>
      <c r="RRP1" s="1210"/>
      <c r="RRQ1" s="1210"/>
      <c r="RRR1" s="1210"/>
      <c r="RRS1" s="1210"/>
      <c r="RRT1" s="1210"/>
      <c r="RRU1" s="1210"/>
      <c r="RRV1" s="1210"/>
      <c r="RRW1" s="1210"/>
      <c r="RRX1" s="1210"/>
      <c r="RRY1" s="1210"/>
      <c r="RRZ1" s="1210"/>
      <c r="RSA1" s="1210"/>
      <c r="RSB1" s="1210"/>
      <c r="RSC1" s="1210"/>
      <c r="RSD1" s="1210"/>
      <c r="RSE1" s="1210"/>
      <c r="RSF1" s="1210"/>
      <c r="RSG1" s="1210"/>
      <c r="RSH1" s="1210"/>
      <c r="RSI1" s="1210"/>
      <c r="RSJ1" s="1210"/>
      <c r="RSK1" s="1210"/>
      <c r="RSL1" s="1210"/>
      <c r="RSM1" s="1210"/>
      <c r="RSN1" s="1210"/>
      <c r="RSO1" s="1210"/>
      <c r="RSP1" s="1210"/>
      <c r="RSQ1" s="1210"/>
      <c r="RSR1" s="1210"/>
      <c r="RSS1" s="1210"/>
      <c r="RST1" s="1210"/>
      <c r="RSU1" s="1210"/>
      <c r="RSV1" s="1210"/>
      <c r="RSW1" s="1210"/>
      <c r="RSX1" s="1210"/>
      <c r="RSY1" s="1210"/>
      <c r="RSZ1" s="1210"/>
      <c r="RTA1" s="1210"/>
      <c r="RTB1" s="1210"/>
      <c r="RTC1" s="1210"/>
      <c r="RTD1" s="1210"/>
      <c r="RTE1" s="1210"/>
      <c r="RTF1" s="1210"/>
      <c r="RTG1" s="1210"/>
      <c r="RTH1" s="1210"/>
      <c r="RTI1" s="1210"/>
      <c r="RTJ1" s="1210"/>
      <c r="RTK1" s="1210"/>
      <c r="RTL1" s="1210"/>
      <c r="RTM1" s="1210"/>
      <c r="RTN1" s="1210"/>
      <c r="RTO1" s="1210"/>
      <c r="RTP1" s="1210"/>
      <c r="RTQ1" s="1210"/>
      <c r="RTR1" s="1210"/>
      <c r="RTS1" s="1210"/>
      <c r="RTT1" s="1210"/>
      <c r="RTU1" s="1210"/>
      <c r="RTV1" s="1210"/>
      <c r="RTW1" s="1210"/>
      <c r="RTX1" s="1210"/>
      <c r="RTY1" s="1210"/>
      <c r="RTZ1" s="1210"/>
      <c r="RUA1" s="1210"/>
      <c r="RUB1" s="1210"/>
      <c r="RUC1" s="1210"/>
      <c r="RUD1" s="1210"/>
      <c r="RUE1" s="1210"/>
      <c r="RUF1" s="1210"/>
      <c r="RUG1" s="1210"/>
      <c r="RUH1" s="1210"/>
      <c r="RUI1" s="1210"/>
      <c r="RUJ1" s="1210"/>
      <c r="RUK1" s="1210"/>
      <c r="RUL1" s="1210"/>
      <c r="RUM1" s="1210"/>
      <c r="RUN1" s="1210"/>
      <c r="RUO1" s="1210"/>
      <c r="RUP1" s="1210"/>
      <c r="RUQ1" s="1210"/>
      <c r="RUR1" s="1210"/>
      <c r="RUS1" s="1210"/>
      <c r="RUT1" s="1210"/>
      <c r="RUU1" s="1210"/>
      <c r="RUV1" s="1210"/>
      <c r="RUW1" s="1210"/>
      <c r="RUX1" s="1210"/>
      <c r="RUY1" s="1210"/>
      <c r="RUZ1" s="1210"/>
      <c r="RVA1" s="1210"/>
      <c r="RVB1" s="1210"/>
      <c r="RVC1" s="1210"/>
      <c r="RVD1" s="1210"/>
      <c r="RVE1" s="1210"/>
      <c r="RVF1" s="1210"/>
      <c r="RVG1" s="1210"/>
      <c r="RVH1" s="1210"/>
      <c r="RVI1" s="1210"/>
      <c r="RVJ1" s="1210"/>
      <c r="RVK1" s="1210"/>
      <c r="RVL1" s="1210"/>
      <c r="RVM1" s="1210"/>
      <c r="RVN1" s="1210"/>
      <c r="RVO1" s="1210"/>
      <c r="RVP1" s="1210"/>
      <c r="RVQ1" s="1210"/>
      <c r="RVR1" s="1210"/>
      <c r="RVS1" s="1210"/>
      <c r="RVT1" s="1210"/>
      <c r="RVU1" s="1210"/>
      <c r="RVV1" s="1210"/>
      <c r="RVW1" s="1210"/>
      <c r="RVX1" s="1210"/>
      <c r="RVY1" s="1210"/>
      <c r="RVZ1" s="1210"/>
      <c r="RWA1" s="1210"/>
      <c r="RWB1" s="1210"/>
      <c r="RWC1" s="1210"/>
      <c r="RWD1" s="1210"/>
      <c r="RWE1" s="1210"/>
      <c r="RWF1" s="1210"/>
      <c r="RWG1" s="1210"/>
      <c r="RWH1" s="1210"/>
      <c r="RWI1" s="1210"/>
      <c r="RWJ1" s="1210"/>
      <c r="RWK1" s="1210"/>
      <c r="RWL1" s="1210"/>
      <c r="RWM1" s="1210"/>
      <c r="RWN1" s="1210"/>
      <c r="RWO1" s="1210"/>
      <c r="RWP1" s="1210"/>
      <c r="RWQ1" s="1210"/>
      <c r="RWR1" s="1210"/>
      <c r="RWS1" s="1210"/>
      <c r="RWT1" s="1210"/>
      <c r="RWU1" s="1210"/>
      <c r="RWV1" s="1210"/>
      <c r="RWW1" s="1210"/>
      <c r="RWX1" s="1210"/>
      <c r="RWY1" s="1210"/>
      <c r="RWZ1" s="1210"/>
      <c r="RXA1" s="1210"/>
      <c r="RXB1" s="1210"/>
      <c r="RXC1" s="1210"/>
      <c r="RXD1" s="1210"/>
      <c r="RXE1" s="1210"/>
      <c r="RXF1" s="1210"/>
      <c r="RXG1" s="1210"/>
      <c r="RXH1" s="1210"/>
      <c r="RXI1" s="1210"/>
      <c r="RXJ1" s="1210"/>
      <c r="RXK1" s="1210"/>
      <c r="RXL1" s="1210"/>
      <c r="RXM1" s="1210"/>
      <c r="RXN1" s="1210"/>
      <c r="RXO1" s="1210"/>
      <c r="RXP1" s="1210"/>
      <c r="RXQ1" s="1210"/>
      <c r="RXR1" s="1210"/>
      <c r="RXS1" s="1210"/>
      <c r="RXT1" s="1210"/>
      <c r="RXU1" s="1210"/>
      <c r="RXV1" s="1210"/>
      <c r="RXW1" s="1210"/>
      <c r="RXX1" s="1210"/>
      <c r="RXY1" s="1210"/>
      <c r="RXZ1" s="1210"/>
      <c r="RYA1" s="1210"/>
      <c r="RYB1" s="1210"/>
      <c r="RYC1" s="1210"/>
      <c r="RYD1" s="1210"/>
      <c r="RYE1" s="1210"/>
      <c r="RYF1" s="1210"/>
      <c r="RYG1" s="1210"/>
      <c r="RYH1" s="1210"/>
      <c r="RYI1" s="1210"/>
      <c r="RYJ1" s="1210"/>
      <c r="RYK1" s="1210"/>
      <c r="RYL1" s="1210"/>
      <c r="RYM1" s="1210"/>
      <c r="RYN1" s="1210"/>
      <c r="RYO1" s="1210"/>
      <c r="RYP1" s="1210"/>
      <c r="RYQ1" s="1210"/>
      <c r="RYR1" s="1210"/>
      <c r="RYS1" s="1210"/>
      <c r="RYT1" s="1210"/>
      <c r="RYU1" s="1210"/>
      <c r="RYV1" s="1210"/>
      <c r="RYW1" s="1210"/>
      <c r="RYX1" s="1210"/>
      <c r="RYY1" s="1210"/>
      <c r="RYZ1" s="1210"/>
      <c r="RZA1" s="1210"/>
      <c r="RZB1" s="1210"/>
      <c r="RZC1" s="1210"/>
      <c r="RZD1" s="1210"/>
      <c r="RZE1" s="1210"/>
      <c r="RZF1" s="1210"/>
      <c r="RZG1" s="1210"/>
      <c r="RZH1" s="1210"/>
      <c r="RZI1" s="1210"/>
      <c r="RZJ1" s="1210"/>
      <c r="RZK1" s="1210"/>
      <c r="RZL1" s="1210"/>
      <c r="RZM1" s="1210"/>
      <c r="RZN1" s="1210"/>
      <c r="RZO1" s="1210"/>
      <c r="RZP1" s="1210"/>
      <c r="RZQ1" s="1210"/>
      <c r="RZR1" s="1210"/>
      <c r="RZS1" s="1210"/>
      <c r="RZT1" s="1210"/>
      <c r="RZU1" s="1210"/>
      <c r="RZV1" s="1210"/>
      <c r="RZW1" s="1210"/>
      <c r="RZX1" s="1210"/>
      <c r="RZY1" s="1210"/>
      <c r="RZZ1" s="1210"/>
      <c r="SAA1" s="1210"/>
      <c r="SAB1" s="1210"/>
      <c r="SAC1" s="1210"/>
      <c r="SAD1" s="1210"/>
      <c r="SAE1" s="1210"/>
      <c r="SAF1" s="1210"/>
      <c r="SAG1" s="1210"/>
      <c r="SAH1" s="1210"/>
      <c r="SAI1" s="1210"/>
      <c r="SAJ1" s="1210"/>
      <c r="SAK1" s="1210"/>
      <c r="SAL1" s="1210"/>
      <c r="SAM1" s="1210"/>
      <c r="SAN1" s="1210"/>
      <c r="SAO1" s="1210"/>
      <c r="SAP1" s="1210"/>
      <c r="SAQ1" s="1210"/>
      <c r="SAR1" s="1210"/>
      <c r="SAS1" s="1210"/>
      <c r="SAT1" s="1210"/>
      <c r="SAU1" s="1210"/>
      <c r="SAV1" s="1210"/>
      <c r="SAW1" s="1210"/>
      <c r="SAX1" s="1210"/>
      <c r="SAY1" s="1210"/>
      <c r="SAZ1" s="1210"/>
      <c r="SBA1" s="1210"/>
      <c r="SBB1" s="1210"/>
      <c r="SBC1" s="1210"/>
      <c r="SBD1" s="1210"/>
      <c r="SBE1" s="1210"/>
      <c r="SBF1" s="1210"/>
      <c r="SBG1" s="1210"/>
      <c r="SBH1" s="1210"/>
      <c r="SBI1" s="1210"/>
      <c r="SBJ1" s="1210"/>
      <c r="SBK1" s="1210"/>
      <c r="SBL1" s="1210"/>
      <c r="SBM1" s="1210"/>
      <c r="SBN1" s="1210"/>
      <c r="SBO1" s="1210"/>
      <c r="SBP1" s="1210"/>
      <c r="SBQ1" s="1210"/>
      <c r="SBR1" s="1210"/>
      <c r="SBS1" s="1210"/>
      <c r="SBT1" s="1210"/>
      <c r="SBU1" s="1210"/>
      <c r="SBV1" s="1210"/>
      <c r="SBW1" s="1210"/>
      <c r="SBX1" s="1210"/>
      <c r="SBY1" s="1210"/>
      <c r="SBZ1" s="1210"/>
      <c r="SCA1" s="1210"/>
      <c r="SCB1" s="1210"/>
      <c r="SCC1" s="1210"/>
      <c r="SCD1" s="1210"/>
      <c r="SCE1" s="1210"/>
      <c r="SCF1" s="1210"/>
      <c r="SCG1" s="1210"/>
      <c r="SCH1" s="1210"/>
      <c r="SCI1" s="1210"/>
      <c r="SCJ1" s="1210"/>
      <c r="SCK1" s="1210"/>
      <c r="SCL1" s="1210"/>
      <c r="SCM1" s="1210"/>
      <c r="SCN1" s="1210"/>
      <c r="SCO1" s="1210"/>
      <c r="SCP1" s="1210"/>
      <c r="SCQ1" s="1210"/>
      <c r="SCR1" s="1210"/>
      <c r="SCS1" s="1210"/>
      <c r="SCT1" s="1210"/>
      <c r="SCU1" s="1210"/>
      <c r="SCV1" s="1210"/>
      <c r="SCW1" s="1210"/>
      <c r="SCX1" s="1210"/>
      <c r="SCY1" s="1210"/>
      <c r="SCZ1" s="1210"/>
      <c r="SDA1" s="1210"/>
      <c r="SDB1" s="1210"/>
      <c r="SDC1" s="1210"/>
      <c r="SDD1" s="1210"/>
      <c r="SDE1" s="1210"/>
      <c r="SDF1" s="1210"/>
      <c r="SDG1" s="1210"/>
      <c r="SDH1" s="1210"/>
      <c r="SDI1" s="1210"/>
      <c r="SDJ1" s="1210"/>
      <c r="SDK1" s="1210"/>
      <c r="SDL1" s="1210"/>
      <c r="SDM1" s="1210"/>
      <c r="SDN1" s="1210"/>
      <c r="SDO1" s="1210"/>
      <c r="SDP1" s="1210"/>
      <c r="SDQ1" s="1210"/>
      <c r="SDR1" s="1210"/>
      <c r="SDS1" s="1210"/>
      <c r="SDT1" s="1210"/>
      <c r="SDU1" s="1210"/>
      <c r="SDV1" s="1210"/>
      <c r="SDW1" s="1210"/>
      <c r="SDX1" s="1210"/>
      <c r="SDY1" s="1210"/>
      <c r="SDZ1" s="1210"/>
      <c r="SEA1" s="1210"/>
      <c r="SEB1" s="1210"/>
      <c r="SEC1" s="1210"/>
      <c r="SED1" s="1210"/>
      <c r="SEE1" s="1210"/>
      <c r="SEF1" s="1210"/>
      <c r="SEG1" s="1210"/>
      <c r="SEH1" s="1210"/>
      <c r="SEI1" s="1210"/>
      <c r="SEJ1" s="1210"/>
      <c r="SEK1" s="1210"/>
      <c r="SEL1" s="1210"/>
      <c r="SEM1" s="1210"/>
      <c r="SEN1" s="1210"/>
      <c r="SEO1" s="1210"/>
      <c r="SEP1" s="1210"/>
      <c r="SEQ1" s="1210"/>
      <c r="SER1" s="1210"/>
      <c r="SES1" s="1210"/>
      <c r="SET1" s="1210"/>
      <c r="SEU1" s="1210"/>
      <c r="SEV1" s="1210"/>
      <c r="SEW1" s="1210"/>
      <c r="SEX1" s="1210"/>
      <c r="SEY1" s="1210"/>
      <c r="SEZ1" s="1210"/>
      <c r="SFA1" s="1210"/>
      <c r="SFB1" s="1210"/>
      <c r="SFC1" s="1210"/>
      <c r="SFD1" s="1210"/>
      <c r="SFE1" s="1210"/>
      <c r="SFF1" s="1210"/>
      <c r="SFG1" s="1210"/>
      <c r="SFH1" s="1210"/>
      <c r="SFI1" s="1210"/>
      <c r="SFJ1" s="1210"/>
      <c r="SFK1" s="1210"/>
      <c r="SFL1" s="1210"/>
      <c r="SFM1" s="1210"/>
      <c r="SFN1" s="1210"/>
      <c r="SFO1" s="1210"/>
      <c r="SFP1" s="1210"/>
      <c r="SFQ1" s="1210"/>
      <c r="SFR1" s="1210"/>
      <c r="SFS1" s="1210"/>
      <c r="SFT1" s="1210"/>
      <c r="SFU1" s="1210"/>
      <c r="SFV1" s="1210"/>
      <c r="SFW1" s="1210"/>
      <c r="SFX1" s="1210"/>
      <c r="SFY1" s="1210"/>
      <c r="SFZ1" s="1210"/>
      <c r="SGA1" s="1210"/>
      <c r="SGB1" s="1210"/>
      <c r="SGC1" s="1210"/>
      <c r="SGD1" s="1210"/>
      <c r="SGE1" s="1210"/>
      <c r="SGF1" s="1210"/>
      <c r="SGG1" s="1210"/>
      <c r="SGH1" s="1210"/>
      <c r="SGI1" s="1210"/>
      <c r="SGJ1" s="1210"/>
      <c r="SGK1" s="1210"/>
      <c r="SGL1" s="1210"/>
      <c r="SGM1" s="1210"/>
      <c r="SGN1" s="1210"/>
      <c r="SGO1" s="1210"/>
      <c r="SGP1" s="1210"/>
      <c r="SGQ1" s="1210"/>
      <c r="SGR1" s="1210"/>
      <c r="SGS1" s="1210"/>
      <c r="SGT1" s="1210"/>
      <c r="SGU1" s="1210"/>
      <c r="SGV1" s="1210"/>
      <c r="SGW1" s="1210"/>
      <c r="SGX1" s="1210"/>
      <c r="SGY1" s="1210"/>
      <c r="SGZ1" s="1210"/>
      <c r="SHA1" s="1210"/>
      <c r="SHB1" s="1210"/>
      <c r="SHC1" s="1210"/>
      <c r="SHD1" s="1210"/>
      <c r="SHE1" s="1210"/>
      <c r="SHF1" s="1210"/>
      <c r="SHG1" s="1210"/>
      <c r="SHH1" s="1210"/>
      <c r="SHI1" s="1210"/>
      <c r="SHJ1" s="1210"/>
      <c r="SHK1" s="1210"/>
      <c r="SHL1" s="1210"/>
      <c r="SHM1" s="1210"/>
      <c r="SHN1" s="1210"/>
      <c r="SHO1" s="1210"/>
      <c r="SHP1" s="1210"/>
      <c r="SHQ1" s="1210"/>
      <c r="SHR1" s="1210"/>
      <c r="SHS1" s="1210"/>
      <c r="SHT1" s="1210"/>
      <c r="SHU1" s="1210"/>
      <c r="SHV1" s="1210"/>
      <c r="SHW1" s="1210"/>
      <c r="SHX1" s="1210"/>
      <c r="SHY1" s="1210"/>
      <c r="SHZ1" s="1210"/>
      <c r="SIA1" s="1210"/>
      <c r="SIB1" s="1210"/>
      <c r="SIC1" s="1210"/>
      <c r="SID1" s="1210"/>
      <c r="SIE1" s="1210"/>
      <c r="SIF1" s="1210"/>
      <c r="SIG1" s="1210"/>
      <c r="SIH1" s="1210"/>
      <c r="SII1" s="1210"/>
      <c r="SIJ1" s="1210"/>
      <c r="SIK1" s="1210"/>
      <c r="SIL1" s="1210"/>
      <c r="SIM1" s="1210"/>
      <c r="SIN1" s="1210"/>
      <c r="SIO1" s="1210"/>
      <c r="SIP1" s="1210"/>
      <c r="SIQ1" s="1210"/>
      <c r="SIR1" s="1210"/>
      <c r="SIS1" s="1210"/>
      <c r="SIT1" s="1210"/>
      <c r="SIU1" s="1210"/>
      <c r="SIV1" s="1210"/>
      <c r="SIW1" s="1210"/>
      <c r="SIX1" s="1210"/>
      <c r="SIY1" s="1210"/>
      <c r="SIZ1" s="1210"/>
      <c r="SJA1" s="1210"/>
      <c r="SJB1" s="1210"/>
      <c r="SJC1" s="1210"/>
      <c r="SJD1" s="1210"/>
      <c r="SJE1" s="1210"/>
      <c r="SJF1" s="1210"/>
      <c r="SJG1" s="1210"/>
      <c r="SJH1" s="1210"/>
      <c r="SJI1" s="1210"/>
      <c r="SJJ1" s="1210"/>
      <c r="SJK1" s="1210"/>
      <c r="SJL1" s="1210"/>
      <c r="SJM1" s="1210"/>
      <c r="SJN1" s="1210"/>
      <c r="SJO1" s="1210"/>
      <c r="SJP1" s="1210"/>
      <c r="SJQ1" s="1210"/>
      <c r="SJR1" s="1210"/>
      <c r="SJS1" s="1210"/>
      <c r="SJT1" s="1210"/>
      <c r="SJU1" s="1210"/>
      <c r="SJV1" s="1210"/>
      <c r="SJW1" s="1210"/>
      <c r="SJX1" s="1210"/>
      <c r="SJY1" s="1210"/>
      <c r="SJZ1" s="1210"/>
      <c r="SKA1" s="1210"/>
      <c r="SKB1" s="1210"/>
      <c r="SKC1" s="1210"/>
      <c r="SKD1" s="1210"/>
      <c r="SKE1" s="1210"/>
      <c r="SKF1" s="1210"/>
      <c r="SKG1" s="1210"/>
      <c r="SKH1" s="1210"/>
      <c r="SKI1" s="1210"/>
      <c r="SKJ1" s="1210"/>
      <c r="SKK1" s="1210"/>
      <c r="SKL1" s="1210"/>
      <c r="SKM1" s="1210"/>
      <c r="SKN1" s="1210"/>
      <c r="SKO1" s="1210"/>
      <c r="SKP1" s="1210"/>
      <c r="SKQ1" s="1210"/>
      <c r="SKR1" s="1210"/>
      <c r="SKS1" s="1210"/>
      <c r="SKT1" s="1210"/>
      <c r="SKU1" s="1210"/>
      <c r="SKV1" s="1210"/>
      <c r="SKW1" s="1210"/>
      <c r="SKX1" s="1210"/>
      <c r="SKY1" s="1210"/>
      <c r="SKZ1" s="1210"/>
      <c r="SLA1" s="1210"/>
      <c r="SLB1" s="1210"/>
      <c r="SLC1" s="1210"/>
      <c r="SLD1" s="1210"/>
      <c r="SLE1" s="1210"/>
      <c r="SLF1" s="1210"/>
      <c r="SLG1" s="1210"/>
      <c r="SLH1" s="1210"/>
      <c r="SLI1" s="1210"/>
      <c r="SLJ1" s="1210"/>
      <c r="SLK1" s="1210"/>
      <c r="SLL1" s="1210"/>
      <c r="SLM1" s="1210"/>
      <c r="SLN1" s="1210"/>
      <c r="SLO1" s="1210"/>
      <c r="SLP1" s="1210"/>
      <c r="SLQ1" s="1210"/>
      <c r="SLR1" s="1210"/>
      <c r="SLS1" s="1210"/>
      <c r="SLT1" s="1210"/>
      <c r="SLU1" s="1210"/>
      <c r="SLV1" s="1210"/>
      <c r="SLW1" s="1210"/>
      <c r="SLX1" s="1210"/>
      <c r="SLY1" s="1210"/>
      <c r="SLZ1" s="1210"/>
      <c r="SMA1" s="1210"/>
      <c r="SMB1" s="1210"/>
      <c r="SMC1" s="1210"/>
      <c r="SMD1" s="1210"/>
      <c r="SME1" s="1210"/>
      <c r="SMF1" s="1210"/>
      <c r="SMG1" s="1210"/>
      <c r="SMH1" s="1210"/>
      <c r="SMI1" s="1210"/>
      <c r="SMJ1" s="1210"/>
      <c r="SMK1" s="1210"/>
      <c r="SML1" s="1210"/>
      <c r="SMM1" s="1210"/>
      <c r="SMN1" s="1210"/>
      <c r="SMO1" s="1210"/>
      <c r="SMP1" s="1210"/>
      <c r="SMQ1" s="1210"/>
      <c r="SMR1" s="1210"/>
      <c r="SMS1" s="1210"/>
      <c r="SMT1" s="1210"/>
      <c r="SMU1" s="1210"/>
      <c r="SMV1" s="1210"/>
      <c r="SMW1" s="1210"/>
      <c r="SMX1" s="1210"/>
      <c r="SMY1" s="1210"/>
      <c r="SMZ1" s="1210"/>
      <c r="SNA1" s="1210"/>
      <c r="SNB1" s="1210"/>
      <c r="SNC1" s="1210"/>
      <c r="SND1" s="1210"/>
      <c r="SNE1" s="1210"/>
      <c r="SNF1" s="1210"/>
      <c r="SNG1" s="1210"/>
      <c r="SNH1" s="1210"/>
      <c r="SNI1" s="1210"/>
      <c r="SNJ1" s="1210"/>
      <c r="SNK1" s="1210"/>
      <c r="SNL1" s="1210"/>
      <c r="SNM1" s="1210"/>
      <c r="SNN1" s="1210"/>
      <c r="SNO1" s="1210"/>
      <c r="SNP1" s="1210"/>
      <c r="SNQ1" s="1210"/>
      <c r="SNR1" s="1210"/>
      <c r="SNS1" s="1210"/>
      <c r="SNT1" s="1210"/>
      <c r="SNU1" s="1210"/>
      <c r="SNV1" s="1210"/>
      <c r="SNW1" s="1210"/>
      <c r="SNX1" s="1210"/>
      <c r="SNY1" s="1210"/>
      <c r="SNZ1" s="1210"/>
      <c r="SOA1" s="1210"/>
      <c r="SOB1" s="1210"/>
      <c r="SOC1" s="1210"/>
      <c r="SOD1" s="1210"/>
      <c r="SOE1" s="1210"/>
      <c r="SOF1" s="1210"/>
      <c r="SOG1" s="1210"/>
      <c r="SOH1" s="1210"/>
      <c r="SOI1" s="1210"/>
      <c r="SOJ1" s="1210"/>
      <c r="SOK1" s="1210"/>
      <c r="SOL1" s="1210"/>
      <c r="SOM1" s="1210"/>
      <c r="SON1" s="1210"/>
      <c r="SOO1" s="1210"/>
      <c r="SOP1" s="1210"/>
      <c r="SOQ1" s="1210"/>
      <c r="SOR1" s="1210"/>
      <c r="SOS1" s="1210"/>
      <c r="SOT1" s="1210"/>
      <c r="SOU1" s="1210"/>
      <c r="SOV1" s="1210"/>
      <c r="SOW1" s="1210"/>
      <c r="SOX1" s="1210"/>
      <c r="SOY1" s="1210"/>
      <c r="SOZ1" s="1210"/>
      <c r="SPA1" s="1210"/>
      <c r="SPB1" s="1210"/>
      <c r="SPC1" s="1210"/>
      <c r="SPD1" s="1210"/>
      <c r="SPE1" s="1210"/>
      <c r="SPF1" s="1210"/>
      <c r="SPG1" s="1210"/>
      <c r="SPH1" s="1210"/>
      <c r="SPI1" s="1210"/>
      <c r="SPJ1" s="1210"/>
      <c r="SPK1" s="1210"/>
      <c r="SPL1" s="1210"/>
      <c r="SPM1" s="1210"/>
      <c r="SPN1" s="1210"/>
      <c r="SPO1" s="1210"/>
      <c r="SPP1" s="1210"/>
      <c r="SPQ1" s="1210"/>
      <c r="SPR1" s="1210"/>
      <c r="SPS1" s="1210"/>
      <c r="SPT1" s="1210"/>
      <c r="SPU1" s="1210"/>
      <c r="SPV1" s="1210"/>
      <c r="SPW1" s="1210"/>
      <c r="SPX1" s="1210"/>
      <c r="SPY1" s="1210"/>
      <c r="SPZ1" s="1210"/>
      <c r="SQA1" s="1210"/>
      <c r="SQB1" s="1210"/>
      <c r="SQC1" s="1210"/>
      <c r="SQD1" s="1210"/>
      <c r="SQE1" s="1210"/>
      <c r="SQF1" s="1210"/>
      <c r="SQG1" s="1210"/>
      <c r="SQH1" s="1210"/>
      <c r="SQI1" s="1210"/>
      <c r="SQJ1" s="1210"/>
      <c r="SQK1" s="1210"/>
      <c r="SQL1" s="1210"/>
      <c r="SQM1" s="1210"/>
      <c r="SQN1" s="1210"/>
      <c r="SQO1" s="1210"/>
      <c r="SQP1" s="1210"/>
      <c r="SQQ1" s="1210"/>
      <c r="SQR1" s="1210"/>
      <c r="SQS1" s="1210"/>
      <c r="SQT1" s="1210"/>
      <c r="SQU1" s="1210"/>
      <c r="SQV1" s="1210"/>
      <c r="SQW1" s="1210"/>
      <c r="SQX1" s="1210"/>
      <c r="SQY1" s="1210"/>
      <c r="SQZ1" s="1210"/>
      <c r="SRA1" s="1210"/>
      <c r="SRB1" s="1210"/>
      <c r="SRC1" s="1210"/>
      <c r="SRD1" s="1210"/>
      <c r="SRE1" s="1210"/>
      <c r="SRF1" s="1210"/>
      <c r="SRG1" s="1210"/>
      <c r="SRH1" s="1210"/>
      <c r="SRI1" s="1210"/>
      <c r="SRJ1" s="1210"/>
      <c r="SRK1" s="1210"/>
      <c r="SRL1" s="1210"/>
      <c r="SRM1" s="1210"/>
      <c r="SRN1" s="1210"/>
      <c r="SRO1" s="1210"/>
      <c r="SRP1" s="1210"/>
      <c r="SRQ1" s="1210"/>
      <c r="SRR1" s="1210"/>
      <c r="SRS1" s="1210"/>
      <c r="SRT1" s="1210"/>
      <c r="SRU1" s="1210"/>
      <c r="SRV1" s="1210"/>
      <c r="SRW1" s="1210"/>
      <c r="SRX1" s="1210"/>
      <c r="SRY1" s="1210"/>
      <c r="SRZ1" s="1210"/>
      <c r="SSA1" s="1210"/>
      <c r="SSB1" s="1210"/>
      <c r="SSC1" s="1210"/>
      <c r="SSD1" s="1210"/>
      <c r="SSE1" s="1210"/>
      <c r="SSF1" s="1210"/>
      <c r="SSG1" s="1210"/>
      <c r="SSH1" s="1210"/>
      <c r="SSI1" s="1210"/>
      <c r="SSJ1" s="1210"/>
      <c r="SSK1" s="1210"/>
      <c r="SSL1" s="1210"/>
      <c r="SSM1" s="1210"/>
      <c r="SSN1" s="1210"/>
      <c r="SSO1" s="1210"/>
      <c r="SSP1" s="1210"/>
      <c r="SSQ1" s="1210"/>
      <c r="SSR1" s="1210"/>
      <c r="SSS1" s="1210"/>
      <c r="SST1" s="1210"/>
      <c r="SSU1" s="1210"/>
      <c r="SSV1" s="1210"/>
      <c r="SSW1" s="1210"/>
      <c r="SSX1" s="1210"/>
      <c r="SSY1" s="1210"/>
      <c r="SSZ1" s="1210"/>
      <c r="STA1" s="1210"/>
      <c r="STB1" s="1210"/>
      <c r="STC1" s="1210"/>
      <c r="STD1" s="1210"/>
      <c r="STE1" s="1210"/>
      <c r="STF1" s="1210"/>
      <c r="STG1" s="1210"/>
      <c r="STH1" s="1210"/>
      <c r="STI1" s="1210"/>
      <c r="STJ1" s="1210"/>
      <c r="STK1" s="1210"/>
      <c r="STL1" s="1210"/>
      <c r="STM1" s="1210"/>
      <c r="STN1" s="1210"/>
      <c r="STO1" s="1210"/>
      <c r="STP1" s="1210"/>
      <c r="STQ1" s="1210"/>
      <c r="STR1" s="1210"/>
      <c r="STS1" s="1210"/>
      <c r="STT1" s="1210"/>
      <c r="STU1" s="1210"/>
      <c r="STV1" s="1210"/>
      <c r="STW1" s="1210"/>
      <c r="STX1" s="1210"/>
      <c r="STY1" s="1210"/>
      <c r="STZ1" s="1210"/>
      <c r="SUA1" s="1210"/>
      <c r="SUB1" s="1210"/>
      <c r="SUC1" s="1210"/>
      <c r="SUD1" s="1210"/>
      <c r="SUE1" s="1210"/>
      <c r="SUF1" s="1210"/>
      <c r="SUG1" s="1210"/>
      <c r="SUH1" s="1210"/>
      <c r="SUI1" s="1210"/>
      <c r="SUJ1" s="1210"/>
      <c r="SUK1" s="1210"/>
      <c r="SUL1" s="1210"/>
      <c r="SUM1" s="1210"/>
      <c r="SUN1" s="1210"/>
      <c r="SUO1" s="1210"/>
      <c r="SUP1" s="1210"/>
      <c r="SUQ1" s="1210"/>
      <c r="SUR1" s="1210"/>
      <c r="SUS1" s="1210"/>
      <c r="SUT1" s="1210"/>
      <c r="SUU1" s="1210"/>
      <c r="SUV1" s="1210"/>
      <c r="SUW1" s="1210"/>
      <c r="SUX1" s="1210"/>
      <c r="SUY1" s="1210"/>
      <c r="SUZ1" s="1210"/>
      <c r="SVA1" s="1210"/>
      <c r="SVB1" s="1210"/>
      <c r="SVC1" s="1210"/>
      <c r="SVD1" s="1210"/>
      <c r="SVE1" s="1210"/>
      <c r="SVF1" s="1210"/>
      <c r="SVG1" s="1210"/>
      <c r="SVH1" s="1210"/>
      <c r="SVI1" s="1210"/>
      <c r="SVJ1" s="1210"/>
      <c r="SVK1" s="1210"/>
      <c r="SVL1" s="1210"/>
      <c r="SVM1" s="1210"/>
      <c r="SVN1" s="1210"/>
      <c r="SVO1" s="1210"/>
      <c r="SVP1" s="1210"/>
      <c r="SVQ1" s="1210"/>
      <c r="SVR1" s="1210"/>
      <c r="SVS1" s="1210"/>
      <c r="SVT1" s="1210"/>
      <c r="SVU1" s="1210"/>
      <c r="SVV1" s="1210"/>
      <c r="SVW1" s="1210"/>
      <c r="SVX1" s="1210"/>
      <c r="SVY1" s="1210"/>
      <c r="SVZ1" s="1210"/>
      <c r="SWA1" s="1210"/>
      <c r="SWB1" s="1210"/>
      <c r="SWC1" s="1210"/>
      <c r="SWD1" s="1210"/>
      <c r="SWE1" s="1210"/>
      <c r="SWF1" s="1210"/>
      <c r="SWG1" s="1210"/>
      <c r="SWH1" s="1210"/>
      <c r="SWI1" s="1210"/>
      <c r="SWJ1" s="1210"/>
      <c r="SWK1" s="1210"/>
      <c r="SWL1" s="1210"/>
      <c r="SWM1" s="1210"/>
      <c r="SWN1" s="1210"/>
      <c r="SWO1" s="1210"/>
      <c r="SWP1" s="1210"/>
      <c r="SWQ1" s="1210"/>
      <c r="SWR1" s="1210"/>
      <c r="SWS1" s="1210"/>
      <c r="SWT1" s="1210"/>
      <c r="SWU1" s="1210"/>
      <c r="SWV1" s="1210"/>
      <c r="SWW1" s="1210"/>
      <c r="SWX1" s="1210"/>
      <c r="SWY1" s="1210"/>
      <c r="SWZ1" s="1210"/>
      <c r="SXA1" s="1210"/>
      <c r="SXB1" s="1210"/>
      <c r="SXC1" s="1210"/>
      <c r="SXD1" s="1210"/>
      <c r="SXE1" s="1210"/>
      <c r="SXF1" s="1210"/>
      <c r="SXG1" s="1210"/>
      <c r="SXH1" s="1210"/>
      <c r="SXI1" s="1210"/>
      <c r="SXJ1" s="1210"/>
      <c r="SXK1" s="1210"/>
      <c r="SXL1" s="1210"/>
      <c r="SXM1" s="1210"/>
      <c r="SXN1" s="1210"/>
      <c r="SXO1" s="1210"/>
      <c r="SXP1" s="1210"/>
      <c r="SXQ1" s="1210"/>
      <c r="SXR1" s="1210"/>
      <c r="SXS1" s="1210"/>
      <c r="SXT1" s="1210"/>
      <c r="SXU1" s="1210"/>
      <c r="SXV1" s="1210"/>
      <c r="SXW1" s="1210"/>
      <c r="SXX1" s="1210"/>
      <c r="SXY1" s="1210"/>
      <c r="SXZ1" s="1210"/>
      <c r="SYA1" s="1210"/>
      <c r="SYB1" s="1210"/>
      <c r="SYC1" s="1210"/>
      <c r="SYD1" s="1210"/>
      <c r="SYE1" s="1210"/>
      <c r="SYF1" s="1210"/>
      <c r="SYG1" s="1210"/>
      <c r="SYH1" s="1210"/>
      <c r="SYI1" s="1210"/>
      <c r="SYJ1" s="1210"/>
      <c r="SYK1" s="1210"/>
      <c r="SYL1" s="1210"/>
      <c r="SYM1" s="1210"/>
      <c r="SYN1" s="1210"/>
      <c r="SYO1" s="1210"/>
      <c r="SYP1" s="1210"/>
      <c r="SYQ1" s="1210"/>
      <c r="SYR1" s="1210"/>
      <c r="SYS1" s="1210"/>
      <c r="SYT1" s="1210"/>
      <c r="SYU1" s="1210"/>
      <c r="SYV1" s="1210"/>
      <c r="SYW1" s="1210"/>
      <c r="SYX1" s="1210"/>
      <c r="SYY1" s="1210"/>
      <c r="SYZ1" s="1210"/>
      <c r="SZA1" s="1210"/>
      <c r="SZB1" s="1210"/>
      <c r="SZC1" s="1210"/>
      <c r="SZD1" s="1210"/>
      <c r="SZE1" s="1210"/>
      <c r="SZF1" s="1210"/>
      <c r="SZG1" s="1210"/>
      <c r="SZH1" s="1210"/>
      <c r="SZI1" s="1210"/>
      <c r="SZJ1" s="1210"/>
      <c r="SZK1" s="1210"/>
      <c r="SZL1" s="1210"/>
      <c r="SZM1" s="1210"/>
      <c r="SZN1" s="1210"/>
      <c r="SZO1" s="1210"/>
      <c r="SZP1" s="1210"/>
      <c r="SZQ1" s="1210"/>
      <c r="SZR1" s="1210"/>
      <c r="SZS1" s="1210"/>
      <c r="SZT1" s="1210"/>
      <c r="SZU1" s="1210"/>
      <c r="SZV1" s="1210"/>
      <c r="SZW1" s="1210"/>
      <c r="SZX1" s="1210"/>
      <c r="SZY1" s="1210"/>
      <c r="SZZ1" s="1210"/>
      <c r="TAA1" s="1210"/>
      <c r="TAB1" s="1210"/>
      <c r="TAC1" s="1210"/>
      <c r="TAD1" s="1210"/>
      <c r="TAE1" s="1210"/>
      <c r="TAF1" s="1210"/>
      <c r="TAG1" s="1210"/>
      <c r="TAH1" s="1210"/>
      <c r="TAI1" s="1210"/>
      <c r="TAJ1" s="1210"/>
      <c r="TAK1" s="1210"/>
      <c r="TAL1" s="1210"/>
      <c r="TAM1" s="1210"/>
      <c r="TAN1" s="1210"/>
      <c r="TAO1" s="1210"/>
      <c r="TAP1" s="1210"/>
      <c r="TAQ1" s="1210"/>
      <c r="TAR1" s="1210"/>
      <c r="TAS1" s="1210"/>
      <c r="TAT1" s="1210"/>
      <c r="TAU1" s="1210"/>
      <c r="TAV1" s="1210"/>
      <c r="TAW1" s="1210"/>
      <c r="TAX1" s="1210"/>
      <c r="TAY1" s="1210"/>
      <c r="TAZ1" s="1210"/>
      <c r="TBA1" s="1210"/>
      <c r="TBB1" s="1210"/>
      <c r="TBC1" s="1210"/>
      <c r="TBD1" s="1210"/>
      <c r="TBE1" s="1210"/>
      <c r="TBF1" s="1210"/>
      <c r="TBG1" s="1210"/>
      <c r="TBH1" s="1210"/>
      <c r="TBI1" s="1210"/>
      <c r="TBJ1" s="1210"/>
      <c r="TBK1" s="1210"/>
      <c r="TBL1" s="1210"/>
      <c r="TBM1" s="1210"/>
      <c r="TBN1" s="1210"/>
      <c r="TBO1" s="1210"/>
      <c r="TBP1" s="1210"/>
      <c r="TBQ1" s="1210"/>
      <c r="TBR1" s="1210"/>
      <c r="TBS1" s="1210"/>
      <c r="TBT1" s="1210"/>
      <c r="TBU1" s="1210"/>
      <c r="TBV1" s="1210"/>
      <c r="TBW1" s="1210"/>
      <c r="TBX1" s="1210"/>
      <c r="TBY1" s="1210"/>
      <c r="TBZ1" s="1210"/>
      <c r="TCA1" s="1210"/>
      <c r="TCB1" s="1210"/>
      <c r="TCC1" s="1210"/>
      <c r="TCD1" s="1210"/>
      <c r="TCE1" s="1210"/>
      <c r="TCF1" s="1210"/>
      <c r="TCG1" s="1210"/>
      <c r="TCH1" s="1210"/>
      <c r="TCI1" s="1210"/>
      <c r="TCJ1" s="1210"/>
      <c r="TCK1" s="1210"/>
      <c r="TCL1" s="1210"/>
      <c r="TCM1" s="1210"/>
      <c r="TCN1" s="1210"/>
      <c r="TCO1" s="1210"/>
      <c r="TCP1" s="1210"/>
      <c r="TCQ1" s="1210"/>
      <c r="TCR1" s="1210"/>
      <c r="TCS1" s="1210"/>
      <c r="TCT1" s="1210"/>
      <c r="TCU1" s="1210"/>
      <c r="TCV1" s="1210"/>
      <c r="TCW1" s="1210"/>
      <c r="TCX1" s="1210"/>
      <c r="TCY1" s="1210"/>
      <c r="TCZ1" s="1210"/>
      <c r="TDA1" s="1210"/>
      <c r="TDB1" s="1210"/>
      <c r="TDC1" s="1210"/>
      <c r="TDD1" s="1210"/>
      <c r="TDE1" s="1210"/>
      <c r="TDF1" s="1210"/>
      <c r="TDG1" s="1210"/>
      <c r="TDH1" s="1210"/>
      <c r="TDI1" s="1210"/>
      <c r="TDJ1" s="1210"/>
      <c r="TDK1" s="1210"/>
      <c r="TDL1" s="1210"/>
      <c r="TDM1" s="1210"/>
      <c r="TDN1" s="1210"/>
      <c r="TDO1" s="1210"/>
      <c r="TDP1" s="1210"/>
      <c r="TDQ1" s="1210"/>
      <c r="TDR1" s="1210"/>
      <c r="TDS1" s="1210"/>
      <c r="TDT1" s="1210"/>
      <c r="TDU1" s="1210"/>
      <c r="TDV1" s="1210"/>
      <c r="TDW1" s="1210"/>
      <c r="TDX1" s="1210"/>
      <c r="TDY1" s="1210"/>
      <c r="TDZ1" s="1210"/>
      <c r="TEA1" s="1210"/>
      <c r="TEB1" s="1210"/>
      <c r="TEC1" s="1210"/>
      <c r="TED1" s="1210"/>
      <c r="TEE1" s="1210"/>
      <c r="TEF1" s="1210"/>
      <c r="TEG1" s="1210"/>
      <c r="TEH1" s="1210"/>
      <c r="TEI1" s="1210"/>
      <c r="TEJ1" s="1210"/>
      <c r="TEK1" s="1210"/>
      <c r="TEL1" s="1210"/>
      <c r="TEM1" s="1210"/>
      <c r="TEN1" s="1210"/>
      <c r="TEO1" s="1210"/>
      <c r="TEP1" s="1210"/>
      <c r="TEQ1" s="1210"/>
      <c r="TER1" s="1210"/>
      <c r="TES1" s="1210"/>
      <c r="TET1" s="1210"/>
      <c r="TEU1" s="1210"/>
      <c r="TEV1" s="1210"/>
      <c r="TEW1" s="1210"/>
      <c r="TEX1" s="1210"/>
      <c r="TEY1" s="1210"/>
      <c r="TEZ1" s="1210"/>
      <c r="TFA1" s="1210"/>
      <c r="TFB1" s="1210"/>
      <c r="TFC1" s="1210"/>
      <c r="TFD1" s="1210"/>
      <c r="TFE1" s="1210"/>
      <c r="TFF1" s="1210"/>
      <c r="TFG1" s="1210"/>
      <c r="TFH1" s="1210"/>
      <c r="TFI1" s="1210"/>
      <c r="TFJ1" s="1210"/>
      <c r="TFK1" s="1210"/>
      <c r="TFL1" s="1210"/>
      <c r="TFM1" s="1210"/>
      <c r="TFN1" s="1210"/>
      <c r="TFO1" s="1210"/>
      <c r="TFP1" s="1210"/>
      <c r="TFQ1" s="1210"/>
      <c r="TFR1" s="1210"/>
      <c r="TFS1" s="1210"/>
      <c r="TFT1" s="1210"/>
      <c r="TFU1" s="1210"/>
      <c r="TFV1" s="1210"/>
      <c r="TFW1" s="1210"/>
      <c r="TFX1" s="1210"/>
      <c r="TFY1" s="1210"/>
      <c r="TFZ1" s="1210"/>
      <c r="TGA1" s="1210"/>
      <c r="TGB1" s="1210"/>
      <c r="TGC1" s="1210"/>
      <c r="TGD1" s="1210"/>
      <c r="TGE1" s="1210"/>
      <c r="TGF1" s="1210"/>
      <c r="TGG1" s="1210"/>
      <c r="TGH1" s="1210"/>
      <c r="TGI1" s="1210"/>
      <c r="TGJ1" s="1210"/>
      <c r="TGK1" s="1210"/>
      <c r="TGL1" s="1210"/>
      <c r="TGM1" s="1210"/>
      <c r="TGN1" s="1210"/>
      <c r="TGO1" s="1210"/>
      <c r="TGP1" s="1210"/>
      <c r="TGQ1" s="1210"/>
      <c r="TGR1" s="1210"/>
      <c r="TGS1" s="1210"/>
      <c r="TGT1" s="1210"/>
      <c r="TGU1" s="1210"/>
      <c r="TGV1" s="1210"/>
      <c r="TGW1" s="1210"/>
      <c r="TGX1" s="1210"/>
      <c r="TGY1" s="1210"/>
      <c r="TGZ1" s="1210"/>
      <c r="THA1" s="1210"/>
      <c r="THB1" s="1210"/>
      <c r="THC1" s="1210"/>
      <c r="THD1" s="1210"/>
      <c r="THE1" s="1210"/>
      <c r="THF1" s="1210"/>
      <c r="THG1" s="1210"/>
      <c r="THH1" s="1210"/>
      <c r="THI1" s="1210"/>
      <c r="THJ1" s="1210"/>
      <c r="THK1" s="1210"/>
      <c r="THL1" s="1210"/>
      <c r="THM1" s="1210"/>
      <c r="THN1" s="1210"/>
      <c r="THO1" s="1210"/>
      <c r="THP1" s="1210"/>
      <c r="THQ1" s="1210"/>
      <c r="THR1" s="1210"/>
      <c r="THS1" s="1210"/>
      <c r="THT1" s="1210"/>
      <c r="THU1" s="1210"/>
      <c r="THV1" s="1210"/>
      <c r="THW1" s="1210"/>
      <c r="THX1" s="1210"/>
      <c r="THY1" s="1210"/>
      <c r="THZ1" s="1210"/>
      <c r="TIA1" s="1210"/>
      <c r="TIB1" s="1210"/>
      <c r="TIC1" s="1210"/>
      <c r="TID1" s="1210"/>
      <c r="TIE1" s="1210"/>
      <c r="TIF1" s="1210"/>
      <c r="TIG1" s="1210"/>
      <c r="TIH1" s="1210"/>
      <c r="TII1" s="1210"/>
      <c r="TIJ1" s="1210"/>
      <c r="TIK1" s="1210"/>
      <c r="TIL1" s="1210"/>
      <c r="TIM1" s="1210"/>
      <c r="TIN1" s="1210"/>
      <c r="TIO1" s="1210"/>
      <c r="TIP1" s="1210"/>
      <c r="TIQ1" s="1210"/>
      <c r="TIR1" s="1210"/>
      <c r="TIS1" s="1210"/>
      <c r="TIT1" s="1210"/>
      <c r="TIU1" s="1210"/>
      <c r="TIV1" s="1210"/>
      <c r="TIW1" s="1210"/>
      <c r="TIX1" s="1210"/>
      <c r="TIY1" s="1210"/>
      <c r="TIZ1" s="1210"/>
      <c r="TJA1" s="1210"/>
      <c r="TJB1" s="1210"/>
      <c r="TJC1" s="1210"/>
      <c r="TJD1" s="1210"/>
      <c r="TJE1" s="1210"/>
      <c r="TJF1" s="1210"/>
      <c r="TJG1" s="1210"/>
      <c r="TJH1" s="1210"/>
      <c r="TJI1" s="1210"/>
      <c r="TJJ1" s="1210"/>
      <c r="TJK1" s="1210"/>
      <c r="TJL1" s="1210"/>
      <c r="TJM1" s="1210"/>
      <c r="TJN1" s="1210"/>
      <c r="TJO1" s="1210"/>
      <c r="TJP1" s="1210"/>
      <c r="TJQ1" s="1210"/>
      <c r="TJR1" s="1210"/>
      <c r="TJS1" s="1210"/>
      <c r="TJT1" s="1210"/>
      <c r="TJU1" s="1210"/>
      <c r="TJV1" s="1210"/>
      <c r="TJW1" s="1210"/>
      <c r="TJX1" s="1210"/>
      <c r="TJY1" s="1210"/>
      <c r="TJZ1" s="1210"/>
      <c r="TKA1" s="1210"/>
      <c r="TKB1" s="1210"/>
      <c r="TKC1" s="1210"/>
      <c r="TKD1" s="1210"/>
      <c r="TKE1" s="1210"/>
      <c r="TKF1" s="1210"/>
      <c r="TKG1" s="1210"/>
      <c r="TKH1" s="1210"/>
      <c r="TKI1" s="1210"/>
      <c r="TKJ1" s="1210"/>
      <c r="TKK1" s="1210"/>
      <c r="TKL1" s="1210"/>
      <c r="TKM1" s="1210"/>
      <c r="TKN1" s="1210"/>
      <c r="TKO1" s="1210"/>
      <c r="TKP1" s="1210"/>
      <c r="TKQ1" s="1210"/>
      <c r="TKR1" s="1210"/>
      <c r="TKS1" s="1210"/>
      <c r="TKT1" s="1210"/>
      <c r="TKU1" s="1210"/>
      <c r="TKV1" s="1210"/>
      <c r="TKW1" s="1210"/>
      <c r="TKX1" s="1210"/>
      <c r="TKY1" s="1210"/>
      <c r="TKZ1" s="1210"/>
      <c r="TLA1" s="1210"/>
      <c r="TLB1" s="1210"/>
      <c r="TLC1" s="1210"/>
      <c r="TLD1" s="1210"/>
      <c r="TLE1" s="1210"/>
      <c r="TLF1" s="1210"/>
      <c r="TLG1" s="1210"/>
      <c r="TLH1" s="1210"/>
      <c r="TLI1" s="1210"/>
      <c r="TLJ1" s="1210"/>
      <c r="TLK1" s="1210"/>
      <c r="TLL1" s="1210"/>
      <c r="TLM1" s="1210"/>
      <c r="TLN1" s="1210"/>
      <c r="TLO1" s="1210"/>
      <c r="TLP1" s="1210"/>
      <c r="TLQ1" s="1210"/>
      <c r="TLR1" s="1210"/>
      <c r="TLS1" s="1210"/>
      <c r="TLT1" s="1210"/>
      <c r="TLU1" s="1210"/>
      <c r="TLV1" s="1210"/>
      <c r="TLW1" s="1210"/>
      <c r="TLX1" s="1210"/>
      <c r="TLY1" s="1210"/>
      <c r="TLZ1" s="1210"/>
      <c r="TMA1" s="1210"/>
      <c r="TMB1" s="1210"/>
      <c r="TMC1" s="1210"/>
      <c r="TMD1" s="1210"/>
      <c r="TME1" s="1210"/>
      <c r="TMF1" s="1210"/>
      <c r="TMG1" s="1210"/>
      <c r="TMH1" s="1210"/>
      <c r="TMI1" s="1210"/>
      <c r="TMJ1" s="1210"/>
      <c r="TMK1" s="1210"/>
      <c r="TML1" s="1210"/>
      <c r="TMM1" s="1210"/>
      <c r="TMN1" s="1210"/>
      <c r="TMO1" s="1210"/>
      <c r="TMP1" s="1210"/>
      <c r="TMQ1" s="1210"/>
      <c r="TMR1" s="1210"/>
      <c r="TMS1" s="1210"/>
      <c r="TMT1" s="1210"/>
      <c r="TMU1" s="1210"/>
      <c r="TMV1" s="1210"/>
      <c r="TMW1" s="1210"/>
      <c r="TMX1" s="1210"/>
      <c r="TMY1" s="1210"/>
      <c r="TMZ1" s="1210"/>
      <c r="TNA1" s="1210"/>
      <c r="TNB1" s="1210"/>
      <c r="TNC1" s="1210"/>
      <c r="TND1" s="1210"/>
      <c r="TNE1" s="1210"/>
      <c r="TNF1" s="1210"/>
      <c r="TNG1" s="1210"/>
      <c r="TNH1" s="1210"/>
      <c r="TNI1" s="1210"/>
      <c r="TNJ1" s="1210"/>
      <c r="TNK1" s="1210"/>
      <c r="TNL1" s="1210"/>
      <c r="TNM1" s="1210"/>
      <c r="TNN1" s="1210"/>
      <c r="TNO1" s="1210"/>
      <c r="TNP1" s="1210"/>
      <c r="TNQ1" s="1210"/>
      <c r="TNR1" s="1210"/>
      <c r="TNS1" s="1210"/>
      <c r="TNT1" s="1210"/>
      <c r="TNU1" s="1210"/>
      <c r="TNV1" s="1210"/>
      <c r="TNW1" s="1210"/>
      <c r="TNX1" s="1210"/>
      <c r="TNY1" s="1210"/>
      <c r="TNZ1" s="1210"/>
      <c r="TOA1" s="1210"/>
      <c r="TOB1" s="1210"/>
      <c r="TOC1" s="1210"/>
      <c r="TOD1" s="1210"/>
      <c r="TOE1" s="1210"/>
      <c r="TOF1" s="1210"/>
      <c r="TOG1" s="1210"/>
      <c r="TOH1" s="1210"/>
      <c r="TOI1" s="1210"/>
      <c r="TOJ1" s="1210"/>
      <c r="TOK1" s="1210"/>
      <c r="TOL1" s="1210"/>
      <c r="TOM1" s="1210"/>
      <c r="TON1" s="1210"/>
      <c r="TOO1" s="1210"/>
      <c r="TOP1" s="1210"/>
      <c r="TOQ1" s="1210"/>
      <c r="TOR1" s="1210"/>
      <c r="TOS1" s="1210"/>
      <c r="TOT1" s="1210"/>
      <c r="TOU1" s="1210"/>
      <c r="TOV1" s="1210"/>
      <c r="TOW1" s="1210"/>
      <c r="TOX1" s="1210"/>
      <c r="TOY1" s="1210"/>
      <c r="TOZ1" s="1210"/>
      <c r="TPA1" s="1210"/>
      <c r="TPB1" s="1210"/>
      <c r="TPC1" s="1210"/>
      <c r="TPD1" s="1210"/>
      <c r="TPE1" s="1210"/>
      <c r="TPF1" s="1210"/>
      <c r="TPG1" s="1210"/>
      <c r="TPH1" s="1210"/>
      <c r="TPI1" s="1210"/>
      <c r="TPJ1" s="1210"/>
      <c r="TPK1" s="1210"/>
      <c r="TPL1" s="1210"/>
      <c r="TPM1" s="1210"/>
      <c r="TPN1" s="1210"/>
      <c r="TPO1" s="1210"/>
      <c r="TPP1" s="1210"/>
      <c r="TPQ1" s="1210"/>
      <c r="TPR1" s="1210"/>
      <c r="TPS1" s="1210"/>
      <c r="TPT1" s="1210"/>
      <c r="TPU1" s="1210"/>
      <c r="TPV1" s="1210"/>
      <c r="TPW1" s="1210"/>
      <c r="TPX1" s="1210"/>
      <c r="TPY1" s="1210"/>
      <c r="TPZ1" s="1210"/>
      <c r="TQA1" s="1210"/>
      <c r="TQB1" s="1210"/>
      <c r="TQC1" s="1210"/>
      <c r="TQD1" s="1210"/>
      <c r="TQE1" s="1210"/>
      <c r="TQF1" s="1210"/>
      <c r="TQG1" s="1210"/>
      <c r="TQH1" s="1210"/>
      <c r="TQI1" s="1210"/>
      <c r="TQJ1" s="1210"/>
      <c r="TQK1" s="1210"/>
      <c r="TQL1" s="1210"/>
      <c r="TQM1" s="1210"/>
      <c r="TQN1" s="1210"/>
      <c r="TQO1" s="1210"/>
      <c r="TQP1" s="1210"/>
      <c r="TQQ1" s="1210"/>
      <c r="TQR1" s="1210"/>
      <c r="TQS1" s="1210"/>
      <c r="TQT1" s="1210"/>
      <c r="TQU1" s="1210"/>
      <c r="TQV1" s="1210"/>
      <c r="TQW1" s="1210"/>
      <c r="TQX1" s="1210"/>
      <c r="TQY1" s="1210"/>
      <c r="TQZ1" s="1210"/>
      <c r="TRA1" s="1210"/>
      <c r="TRB1" s="1210"/>
      <c r="TRC1" s="1210"/>
      <c r="TRD1" s="1210"/>
      <c r="TRE1" s="1210"/>
      <c r="TRF1" s="1210"/>
      <c r="TRG1" s="1210"/>
      <c r="TRH1" s="1210"/>
      <c r="TRI1" s="1210"/>
      <c r="TRJ1" s="1210"/>
      <c r="TRK1" s="1210"/>
      <c r="TRL1" s="1210"/>
      <c r="TRM1" s="1210"/>
      <c r="TRN1" s="1210"/>
      <c r="TRO1" s="1210"/>
      <c r="TRP1" s="1210"/>
      <c r="TRQ1" s="1210"/>
      <c r="TRR1" s="1210"/>
      <c r="TRS1" s="1210"/>
      <c r="TRT1" s="1210"/>
      <c r="TRU1" s="1210"/>
      <c r="TRV1" s="1210"/>
      <c r="TRW1" s="1210"/>
      <c r="TRX1" s="1210"/>
      <c r="TRY1" s="1210"/>
      <c r="TRZ1" s="1210"/>
      <c r="TSA1" s="1210"/>
      <c r="TSB1" s="1210"/>
      <c r="TSC1" s="1210"/>
      <c r="TSD1" s="1210"/>
      <c r="TSE1" s="1210"/>
      <c r="TSF1" s="1210"/>
      <c r="TSG1" s="1210"/>
      <c r="TSH1" s="1210"/>
      <c r="TSI1" s="1210"/>
      <c r="TSJ1" s="1210"/>
      <c r="TSK1" s="1210"/>
      <c r="TSL1" s="1210"/>
      <c r="TSM1" s="1210"/>
      <c r="TSN1" s="1210"/>
      <c r="TSO1" s="1210"/>
      <c r="TSP1" s="1210"/>
      <c r="TSQ1" s="1210"/>
      <c r="TSR1" s="1210"/>
      <c r="TSS1" s="1210"/>
      <c r="TST1" s="1210"/>
      <c r="TSU1" s="1210"/>
      <c r="TSV1" s="1210"/>
      <c r="TSW1" s="1210"/>
      <c r="TSX1" s="1210"/>
      <c r="TSY1" s="1210"/>
      <c r="TSZ1" s="1210"/>
      <c r="TTA1" s="1210"/>
      <c r="TTB1" s="1210"/>
      <c r="TTC1" s="1210"/>
      <c r="TTD1" s="1210"/>
      <c r="TTE1" s="1210"/>
      <c r="TTF1" s="1210"/>
      <c r="TTG1" s="1210"/>
      <c r="TTH1" s="1210"/>
      <c r="TTI1" s="1210"/>
      <c r="TTJ1" s="1210"/>
      <c r="TTK1" s="1210"/>
      <c r="TTL1" s="1210"/>
      <c r="TTM1" s="1210"/>
      <c r="TTN1" s="1210"/>
      <c r="TTO1" s="1210"/>
      <c r="TTP1" s="1210"/>
      <c r="TTQ1" s="1210"/>
      <c r="TTR1" s="1210"/>
      <c r="TTS1" s="1210"/>
      <c r="TTT1" s="1210"/>
      <c r="TTU1" s="1210"/>
      <c r="TTV1" s="1210"/>
      <c r="TTW1" s="1210"/>
      <c r="TTX1" s="1210"/>
      <c r="TTY1" s="1210"/>
      <c r="TTZ1" s="1210"/>
      <c r="TUA1" s="1210"/>
      <c r="TUB1" s="1210"/>
      <c r="TUC1" s="1210"/>
      <c r="TUD1" s="1210"/>
      <c r="TUE1" s="1210"/>
      <c r="TUF1" s="1210"/>
      <c r="TUG1" s="1210"/>
      <c r="TUH1" s="1210"/>
      <c r="TUI1" s="1210"/>
      <c r="TUJ1" s="1210"/>
      <c r="TUK1" s="1210"/>
      <c r="TUL1" s="1210"/>
      <c r="TUM1" s="1210"/>
      <c r="TUN1" s="1210"/>
      <c r="TUO1" s="1210"/>
      <c r="TUP1" s="1210"/>
      <c r="TUQ1" s="1210"/>
      <c r="TUR1" s="1210"/>
      <c r="TUS1" s="1210"/>
      <c r="TUT1" s="1210"/>
      <c r="TUU1" s="1210"/>
      <c r="TUV1" s="1210"/>
      <c r="TUW1" s="1210"/>
      <c r="TUX1" s="1210"/>
      <c r="TUY1" s="1210"/>
      <c r="TUZ1" s="1210"/>
      <c r="TVA1" s="1210"/>
      <c r="TVB1" s="1210"/>
      <c r="TVC1" s="1210"/>
      <c r="TVD1" s="1210"/>
      <c r="TVE1" s="1210"/>
      <c r="TVF1" s="1210"/>
      <c r="TVG1" s="1210"/>
      <c r="TVH1" s="1210"/>
      <c r="TVI1" s="1210"/>
      <c r="TVJ1" s="1210"/>
      <c r="TVK1" s="1210"/>
      <c r="TVL1" s="1210"/>
      <c r="TVM1" s="1210"/>
      <c r="TVN1" s="1210"/>
      <c r="TVO1" s="1210"/>
      <c r="TVP1" s="1210"/>
      <c r="TVQ1" s="1210"/>
      <c r="TVR1" s="1210"/>
      <c r="TVS1" s="1210"/>
      <c r="TVT1" s="1210"/>
      <c r="TVU1" s="1210"/>
      <c r="TVV1" s="1210"/>
      <c r="TVW1" s="1210"/>
      <c r="TVX1" s="1210"/>
      <c r="TVY1" s="1210"/>
      <c r="TVZ1" s="1210"/>
      <c r="TWA1" s="1210"/>
      <c r="TWB1" s="1210"/>
      <c r="TWC1" s="1210"/>
      <c r="TWD1" s="1210"/>
      <c r="TWE1" s="1210"/>
      <c r="TWF1" s="1210"/>
      <c r="TWG1" s="1210"/>
      <c r="TWH1" s="1210"/>
      <c r="TWI1" s="1210"/>
      <c r="TWJ1" s="1210"/>
      <c r="TWK1" s="1210"/>
      <c r="TWL1" s="1210"/>
      <c r="TWM1" s="1210"/>
      <c r="TWN1" s="1210"/>
      <c r="TWO1" s="1210"/>
      <c r="TWP1" s="1210"/>
      <c r="TWQ1" s="1210"/>
      <c r="TWR1" s="1210"/>
      <c r="TWS1" s="1210"/>
      <c r="TWT1" s="1210"/>
      <c r="TWU1" s="1210"/>
      <c r="TWV1" s="1210"/>
      <c r="TWW1" s="1210"/>
      <c r="TWX1" s="1210"/>
      <c r="TWY1" s="1210"/>
      <c r="TWZ1" s="1210"/>
      <c r="TXA1" s="1210"/>
      <c r="TXB1" s="1210"/>
      <c r="TXC1" s="1210"/>
      <c r="TXD1" s="1210"/>
      <c r="TXE1" s="1210"/>
      <c r="TXF1" s="1210"/>
      <c r="TXG1" s="1210"/>
      <c r="TXH1" s="1210"/>
      <c r="TXI1" s="1210"/>
      <c r="TXJ1" s="1210"/>
      <c r="TXK1" s="1210"/>
      <c r="TXL1" s="1210"/>
      <c r="TXM1" s="1210"/>
      <c r="TXN1" s="1210"/>
      <c r="TXO1" s="1210"/>
      <c r="TXP1" s="1210"/>
      <c r="TXQ1" s="1210"/>
      <c r="TXR1" s="1210"/>
      <c r="TXS1" s="1210"/>
      <c r="TXT1" s="1210"/>
      <c r="TXU1" s="1210"/>
      <c r="TXV1" s="1210"/>
      <c r="TXW1" s="1210"/>
      <c r="TXX1" s="1210"/>
      <c r="TXY1" s="1210"/>
      <c r="TXZ1" s="1210"/>
      <c r="TYA1" s="1210"/>
      <c r="TYB1" s="1210"/>
      <c r="TYC1" s="1210"/>
      <c r="TYD1" s="1210"/>
      <c r="TYE1" s="1210"/>
      <c r="TYF1" s="1210"/>
      <c r="TYG1" s="1210"/>
      <c r="TYH1" s="1210"/>
      <c r="TYI1" s="1210"/>
      <c r="TYJ1" s="1210"/>
      <c r="TYK1" s="1210"/>
      <c r="TYL1" s="1210"/>
      <c r="TYM1" s="1210"/>
      <c r="TYN1" s="1210"/>
      <c r="TYO1" s="1210"/>
      <c r="TYP1" s="1210"/>
      <c r="TYQ1" s="1210"/>
      <c r="TYR1" s="1210"/>
      <c r="TYS1" s="1210"/>
      <c r="TYT1" s="1210"/>
      <c r="TYU1" s="1210"/>
      <c r="TYV1" s="1210"/>
      <c r="TYW1" s="1210"/>
      <c r="TYX1" s="1210"/>
      <c r="TYY1" s="1210"/>
      <c r="TYZ1" s="1210"/>
      <c r="TZA1" s="1210"/>
      <c r="TZB1" s="1210"/>
      <c r="TZC1" s="1210"/>
      <c r="TZD1" s="1210"/>
      <c r="TZE1" s="1210"/>
      <c r="TZF1" s="1210"/>
      <c r="TZG1" s="1210"/>
      <c r="TZH1" s="1210"/>
      <c r="TZI1" s="1210"/>
      <c r="TZJ1" s="1210"/>
      <c r="TZK1" s="1210"/>
      <c r="TZL1" s="1210"/>
      <c r="TZM1" s="1210"/>
      <c r="TZN1" s="1210"/>
      <c r="TZO1" s="1210"/>
      <c r="TZP1" s="1210"/>
      <c r="TZQ1" s="1210"/>
      <c r="TZR1" s="1210"/>
      <c r="TZS1" s="1210"/>
      <c r="TZT1" s="1210"/>
      <c r="TZU1" s="1210"/>
      <c r="TZV1" s="1210"/>
      <c r="TZW1" s="1210"/>
      <c r="TZX1" s="1210"/>
      <c r="TZY1" s="1210"/>
      <c r="TZZ1" s="1210"/>
      <c r="UAA1" s="1210"/>
      <c r="UAB1" s="1210"/>
      <c r="UAC1" s="1210"/>
      <c r="UAD1" s="1210"/>
      <c r="UAE1" s="1210"/>
      <c r="UAF1" s="1210"/>
      <c r="UAG1" s="1210"/>
      <c r="UAH1" s="1210"/>
      <c r="UAI1" s="1210"/>
      <c r="UAJ1" s="1210"/>
      <c r="UAK1" s="1210"/>
      <c r="UAL1" s="1210"/>
      <c r="UAM1" s="1210"/>
      <c r="UAN1" s="1210"/>
      <c r="UAO1" s="1210"/>
      <c r="UAP1" s="1210"/>
      <c r="UAQ1" s="1210"/>
      <c r="UAR1" s="1210"/>
      <c r="UAS1" s="1210"/>
      <c r="UAT1" s="1210"/>
      <c r="UAU1" s="1210"/>
      <c r="UAV1" s="1210"/>
      <c r="UAW1" s="1210"/>
      <c r="UAX1" s="1210"/>
      <c r="UAY1" s="1210"/>
      <c r="UAZ1" s="1210"/>
      <c r="UBA1" s="1210"/>
      <c r="UBB1" s="1210"/>
      <c r="UBC1" s="1210"/>
      <c r="UBD1" s="1210"/>
      <c r="UBE1" s="1210"/>
      <c r="UBF1" s="1210"/>
      <c r="UBG1" s="1210"/>
      <c r="UBH1" s="1210"/>
      <c r="UBI1" s="1210"/>
      <c r="UBJ1" s="1210"/>
      <c r="UBK1" s="1210"/>
      <c r="UBL1" s="1210"/>
      <c r="UBM1" s="1210"/>
      <c r="UBN1" s="1210"/>
      <c r="UBO1" s="1210"/>
      <c r="UBP1" s="1210"/>
      <c r="UBQ1" s="1210"/>
      <c r="UBR1" s="1210"/>
      <c r="UBS1" s="1210"/>
      <c r="UBT1" s="1210"/>
      <c r="UBU1" s="1210"/>
      <c r="UBV1" s="1210"/>
      <c r="UBW1" s="1210"/>
      <c r="UBX1" s="1210"/>
      <c r="UBY1" s="1210"/>
      <c r="UBZ1" s="1210"/>
      <c r="UCA1" s="1210"/>
      <c r="UCB1" s="1210"/>
      <c r="UCC1" s="1210"/>
      <c r="UCD1" s="1210"/>
      <c r="UCE1" s="1210"/>
      <c r="UCF1" s="1210"/>
      <c r="UCG1" s="1210"/>
      <c r="UCH1" s="1210"/>
      <c r="UCI1" s="1210"/>
      <c r="UCJ1" s="1210"/>
      <c r="UCK1" s="1210"/>
      <c r="UCL1" s="1210"/>
      <c r="UCM1" s="1210"/>
      <c r="UCN1" s="1210"/>
      <c r="UCO1" s="1210"/>
      <c r="UCP1" s="1210"/>
      <c r="UCQ1" s="1210"/>
      <c r="UCR1" s="1210"/>
      <c r="UCS1" s="1210"/>
      <c r="UCT1" s="1210"/>
      <c r="UCU1" s="1210"/>
      <c r="UCV1" s="1210"/>
      <c r="UCW1" s="1210"/>
      <c r="UCX1" s="1210"/>
      <c r="UCY1" s="1210"/>
      <c r="UCZ1" s="1210"/>
      <c r="UDA1" s="1210"/>
      <c r="UDB1" s="1210"/>
      <c r="UDC1" s="1210"/>
      <c r="UDD1" s="1210"/>
      <c r="UDE1" s="1210"/>
      <c r="UDF1" s="1210"/>
      <c r="UDG1" s="1210"/>
      <c r="UDH1" s="1210"/>
      <c r="UDI1" s="1210"/>
      <c r="UDJ1" s="1210"/>
      <c r="UDK1" s="1210"/>
      <c r="UDL1" s="1210"/>
      <c r="UDM1" s="1210"/>
      <c r="UDN1" s="1210"/>
      <c r="UDO1" s="1210"/>
      <c r="UDP1" s="1210"/>
      <c r="UDQ1" s="1210"/>
      <c r="UDR1" s="1210"/>
      <c r="UDS1" s="1210"/>
      <c r="UDT1" s="1210"/>
      <c r="UDU1" s="1210"/>
      <c r="UDV1" s="1210"/>
      <c r="UDW1" s="1210"/>
      <c r="UDX1" s="1210"/>
      <c r="UDY1" s="1210"/>
      <c r="UDZ1" s="1210"/>
      <c r="UEA1" s="1210"/>
      <c r="UEB1" s="1210"/>
      <c r="UEC1" s="1210"/>
      <c r="UED1" s="1210"/>
      <c r="UEE1" s="1210"/>
      <c r="UEF1" s="1210"/>
      <c r="UEG1" s="1210"/>
      <c r="UEH1" s="1210"/>
      <c r="UEI1" s="1210"/>
      <c r="UEJ1" s="1210"/>
      <c r="UEK1" s="1210"/>
      <c r="UEL1" s="1210"/>
      <c r="UEM1" s="1210"/>
      <c r="UEN1" s="1210"/>
      <c r="UEO1" s="1210"/>
      <c r="UEP1" s="1210"/>
      <c r="UEQ1" s="1210"/>
      <c r="UER1" s="1210"/>
      <c r="UES1" s="1210"/>
      <c r="UET1" s="1210"/>
      <c r="UEU1" s="1210"/>
      <c r="UEV1" s="1210"/>
      <c r="UEW1" s="1210"/>
      <c r="UEX1" s="1210"/>
      <c r="UEY1" s="1210"/>
      <c r="UEZ1" s="1210"/>
      <c r="UFA1" s="1210"/>
      <c r="UFB1" s="1210"/>
      <c r="UFC1" s="1210"/>
      <c r="UFD1" s="1210"/>
      <c r="UFE1" s="1210"/>
      <c r="UFF1" s="1210"/>
      <c r="UFG1" s="1210"/>
      <c r="UFH1" s="1210"/>
      <c r="UFI1" s="1210"/>
      <c r="UFJ1" s="1210"/>
      <c r="UFK1" s="1210"/>
      <c r="UFL1" s="1210"/>
      <c r="UFM1" s="1210"/>
      <c r="UFN1" s="1210"/>
      <c r="UFO1" s="1210"/>
      <c r="UFP1" s="1210"/>
      <c r="UFQ1" s="1210"/>
      <c r="UFR1" s="1210"/>
      <c r="UFS1" s="1210"/>
      <c r="UFT1" s="1210"/>
      <c r="UFU1" s="1210"/>
      <c r="UFV1" s="1210"/>
      <c r="UFW1" s="1210"/>
      <c r="UFX1" s="1210"/>
      <c r="UFY1" s="1210"/>
      <c r="UFZ1" s="1210"/>
      <c r="UGA1" s="1210"/>
      <c r="UGB1" s="1210"/>
      <c r="UGC1" s="1210"/>
      <c r="UGD1" s="1210"/>
      <c r="UGE1" s="1210"/>
      <c r="UGF1" s="1210"/>
      <c r="UGG1" s="1210"/>
      <c r="UGH1" s="1210"/>
      <c r="UGI1" s="1210"/>
      <c r="UGJ1" s="1210"/>
      <c r="UGK1" s="1210"/>
      <c r="UGL1" s="1210"/>
      <c r="UGM1" s="1210"/>
      <c r="UGN1" s="1210"/>
      <c r="UGO1" s="1210"/>
      <c r="UGP1" s="1210"/>
      <c r="UGQ1" s="1210"/>
      <c r="UGR1" s="1210"/>
      <c r="UGS1" s="1210"/>
      <c r="UGT1" s="1210"/>
      <c r="UGU1" s="1210"/>
      <c r="UGV1" s="1210"/>
      <c r="UGW1" s="1210"/>
      <c r="UGX1" s="1210"/>
      <c r="UGY1" s="1210"/>
      <c r="UGZ1" s="1210"/>
      <c r="UHA1" s="1210"/>
      <c r="UHB1" s="1210"/>
      <c r="UHC1" s="1210"/>
      <c r="UHD1" s="1210"/>
      <c r="UHE1" s="1210"/>
      <c r="UHF1" s="1210"/>
      <c r="UHG1" s="1210"/>
      <c r="UHH1" s="1210"/>
      <c r="UHI1" s="1210"/>
      <c r="UHJ1" s="1210"/>
      <c r="UHK1" s="1210"/>
      <c r="UHL1" s="1210"/>
      <c r="UHM1" s="1210"/>
      <c r="UHN1" s="1210"/>
      <c r="UHO1" s="1210"/>
      <c r="UHP1" s="1210"/>
      <c r="UHQ1" s="1210"/>
      <c r="UHR1" s="1210"/>
      <c r="UHS1" s="1210"/>
      <c r="UHT1" s="1210"/>
      <c r="UHU1" s="1210"/>
      <c r="UHV1" s="1210"/>
      <c r="UHW1" s="1210"/>
      <c r="UHX1" s="1210"/>
      <c r="UHY1" s="1210"/>
      <c r="UHZ1" s="1210"/>
      <c r="UIA1" s="1210"/>
      <c r="UIB1" s="1210"/>
      <c r="UIC1" s="1210"/>
      <c r="UID1" s="1210"/>
      <c r="UIE1" s="1210"/>
      <c r="UIF1" s="1210"/>
      <c r="UIG1" s="1210"/>
      <c r="UIH1" s="1210"/>
      <c r="UII1" s="1210"/>
      <c r="UIJ1" s="1210"/>
      <c r="UIK1" s="1210"/>
      <c r="UIL1" s="1210"/>
      <c r="UIM1" s="1210"/>
      <c r="UIN1" s="1210"/>
      <c r="UIO1" s="1210"/>
      <c r="UIP1" s="1210"/>
      <c r="UIQ1" s="1210"/>
      <c r="UIR1" s="1210"/>
      <c r="UIS1" s="1210"/>
      <c r="UIT1" s="1210"/>
      <c r="UIU1" s="1210"/>
      <c r="UIV1" s="1210"/>
      <c r="UIW1" s="1210"/>
      <c r="UIX1" s="1210"/>
      <c r="UIY1" s="1210"/>
      <c r="UIZ1" s="1210"/>
      <c r="UJA1" s="1210"/>
      <c r="UJB1" s="1210"/>
      <c r="UJC1" s="1210"/>
      <c r="UJD1" s="1210"/>
      <c r="UJE1" s="1210"/>
      <c r="UJF1" s="1210"/>
      <c r="UJG1" s="1210"/>
      <c r="UJH1" s="1210"/>
      <c r="UJI1" s="1210"/>
      <c r="UJJ1" s="1210"/>
      <c r="UJK1" s="1210"/>
      <c r="UJL1" s="1210"/>
      <c r="UJM1" s="1210"/>
      <c r="UJN1" s="1210"/>
      <c r="UJO1" s="1210"/>
      <c r="UJP1" s="1210"/>
      <c r="UJQ1" s="1210"/>
      <c r="UJR1" s="1210"/>
      <c r="UJS1" s="1210"/>
      <c r="UJT1" s="1210"/>
      <c r="UJU1" s="1210"/>
      <c r="UJV1" s="1210"/>
      <c r="UJW1" s="1210"/>
      <c r="UJX1" s="1210"/>
      <c r="UJY1" s="1210"/>
      <c r="UJZ1" s="1210"/>
      <c r="UKA1" s="1210"/>
      <c r="UKB1" s="1210"/>
      <c r="UKC1" s="1210"/>
      <c r="UKD1" s="1210"/>
      <c r="UKE1" s="1210"/>
      <c r="UKF1" s="1210"/>
      <c r="UKG1" s="1210"/>
      <c r="UKH1" s="1210"/>
      <c r="UKI1" s="1210"/>
      <c r="UKJ1" s="1210"/>
      <c r="UKK1" s="1210"/>
      <c r="UKL1" s="1210"/>
      <c r="UKM1" s="1210"/>
      <c r="UKN1" s="1210"/>
      <c r="UKO1" s="1210"/>
      <c r="UKP1" s="1210"/>
      <c r="UKQ1" s="1210"/>
      <c r="UKR1" s="1210"/>
      <c r="UKS1" s="1210"/>
      <c r="UKT1" s="1210"/>
      <c r="UKU1" s="1210"/>
      <c r="UKV1" s="1210"/>
      <c r="UKW1" s="1210"/>
      <c r="UKX1" s="1210"/>
      <c r="UKY1" s="1210"/>
      <c r="UKZ1" s="1210"/>
      <c r="ULA1" s="1210"/>
      <c r="ULB1" s="1210"/>
      <c r="ULC1" s="1210"/>
      <c r="ULD1" s="1210"/>
      <c r="ULE1" s="1210"/>
      <c r="ULF1" s="1210"/>
      <c r="ULG1" s="1210"/>
      <c r="ULH1" s="1210"/>
      <c r="ULI1" s="1210"/>
      <c r="ULJ1" s="1210"/>
      <c r="ULK1" s="1210"/>
      <c r="ULL1" s="1210"/>
      <c r="ULM1" s="1210"/>
      <c r="ULN1" s="1210"/>
      <c r="ULO1" s="1210"/>
      <c r="ULP1" s="1210"/>
      <c r="ULQ1" s="1210"/>
      <c r="ULR1" s="1210"/>
      <c r="ULS1" s="1210"/>
      <c r="ULT1" s="1210"/>
      <c r="ULU1" s="1210"/>
      <c r="ULV1" s="1210"/>
      <c r="ULW1" s="1210"/>
      <c r="ULX1" s="1210"/>
      <c r="ULY1" s="1210"/>
      <c r="ULZ1" s="1210"/>
      <c r="UMA1" s="1210"/>
      <c r="UMB1" s="1210"/>
      <c r="UMC1" s="1210"/>
      <c r="UMD1" s="1210"/>
      <c r="UME1" s="1210"/>
      <c r="UMF1" s="1210"/>
      <c r="UMG1" s="1210"/>
      <c r="UMH1" s="1210"/>
      <c r="UMI1" s="1210"/>
      <c r="UMJ1" s="1210"/>
      <c r="UMK1" s="1210"/>
      <c r="UML1" s="1210"/>
      <c r="UMM1" s="1210"/>
      <c r="UMN1" s="1210"/>
      <c r="UMO1" s="1210"/>
      <c r="UMP1" s="1210"/>
      <c r="UMQ1" s="1210"/>
      <c r="UMR1" s="1210"/>
      <c r="UMS1" s="1210"/>
      <c r="UMT1" s="1210"/>
      <c r="UMU1" s="1210"/>
      <c r="UMV1" s="1210"/>
      <c r="UMW1" s="1210"/>
      <c r="UMX1" s="1210"/>
      <c r="UMY1" s="1210"/>
      <c r="UMZ1" s="1210"/>
      <c r="UNA1" s="1210"/>
      <c r="UNB1" s="1210"/>
      <c r="UNC1" s="1210"/>
      <c r="UND1" s="1210"/>
      <c r="UNE1" s="1210"/>
      <c r="UNF1" s="1210"/>
      <c r="UNG1" s="1210"/>
      <c r="UNH1" s="1210"/>
      <c r="UNI1" s="1210"/>
      <c r="UNJ1" s="1210"/>
      <c r="UNK1" s="1210"/>
      <c r="UNL1" s="1210"/>
      <c r="UNM1" s="1210"/>
      <c r="UNN1" s="1210"/>
      <c r="UNO1" s="1210"/>
      <c r="UNP1" s="1210"/>
      <c r="UNQ1" s="1210"/>
      <c r="UNR1" s="1210"/>
      <c r="UNS1" s="1210"/>
      <c r="UNT1" s="1210"/>
      <c r="UNU1" s="1210"/>
      <c r="UNV1" s="1210"/>
      <c r="UNW1" s="1210"/>
      <c r="UNX1" s="1210"/>
      <c r="UNY1" s="1210"/>
      <c r="UNZ1" s="1210"/>
      <c r="UOA1" s="1210"/>
      <c r="UOB1" s="1210"/>
      <c r="UOC1" s="1210"/>
      <c r="UOD1" s="1210"/>
      <c r="UOE1" s="1210"/>
      <c r="UOF1" s="1210"/>
      <c r="UOG1" s="1210"/>
      <c r="UOH1" s="1210"/>
      <c r="UOI1" s="1210"/>
      <c r="UOJ1" s="1210"/>
      <c r="UOK1" s="1210"/>
      <c r="UOL1" s="1210"/>
      <c r="UOM1" s="1210"/>
      <c r="UON1" s="1210"/>
      <c r="UOO1" s="1210"/>
      <c r="UOP1" s="1210"/>
      <c r="UOQ1" s="1210"/>
      <c r="UOR1" s="1210"/>
      <c r="UOS1" s="1210"/>
      <c r="UOT1" s="1210"/>
      <c r="UOU1" s="1210"/>
      <c r="UOV1" s="1210"/>
      <c r="UOW1" s="1210"/>
      <c r="UOX1" s="1210"/>
      <c r="UOY1" s="1210"/>
      <c r="UOZ1" s="1210"/>
      <c r="UPA1" s="1210"/>
      <c r="UPB1" s="1210"/>
      <c r="UPC1" s="1210"/>
      <c r="UPD1" s="1210"/>
      <c r="UPE1" s="1210"/>
      <c r="UPF1" s="1210"/>
      <c r="UPG1" s="1210"/>
      <c r="UPH1" s="1210"/>
      <c r="UPI1" s="1210"/>
      <c r="UPJ1" s="1210"/>
      <c r="UPK1" s="1210"/>
      <c r="UPL1" s="1210"/>
      <c r="UPM1" s="1210"/>
      <c r="UPN1" s="1210"/>
      <c r="UPO1" s="1210"/>
      <c r="UPP1" s="1210"/>
      <c r="UPQ1" s="1210"/>
      <c r="UPR1" s="1210"/>
      <c r="UPS1" s="1210"/>
      <c r="UPT1" s="1210"/>
      <c r="UPU1" s="1210"/>
      <c r="UPV1" s="1210"/>
      <c r="UPW1" s="1210"/>
      <c r="UPX1" s="1210"/>
      <c r="UPY1" s="1210"/>
      <c r="UPZ1" s="1210"/>
      <c r="UQA1" s="1210"/>
      <c r="UQB1" s="1210"/>
      <c r="UQC1" s="1210"/>
      <c r="UQD1" s="1210"/>
      <c r="UQE1" s="1210"/>
      <c r="UQF1" s="1210"/>
      <c r="UQG1" s="1210"/>
      <c r="UQH1" s="1210"/>
      <c r="UQI1" s="1210"/>
      <c r="UQJ1" s="1210"/>
      <c r="UQK1" s="1210"/>
      <c r="UQL1" s="1210"/>
      <c r="UQM1" s="1210"/>
      <c r="UQN1" s="1210"/>
      <c r="UQO1" s="1210"/>
      <c r="UQP1" s="1210"/>
      <c r="UQQ1" s="1210"/>
      <c r="UQR1" s="1210"/>
      <c r="UQS1" s="1210"/>
      <c r="UQT1" s="1210"/>
      <c r="UQU1" s="1210"/>
      <c r="UQV1" s="1210"/>
      <c r="UQW1" s="1210"/>
      <c r="UQX1" s="1210"/>
      <c r="UQY1" s="1210"/>
      <c r="UQZ1" s="1210"/>
      <c r="URA1" s="1210"/>
      <c r="URB1" s="1210"/>
      <c r="URC1" s="1210"/>
      <c r="URD1" s="1210"/>
      <c r="URE1" s="1210"/>
      <c r="URF1" s="1210"/>
      <c r="URG1" s="1210"/>
      <c r="URH1" s="1210"/>
      <c r="URI1" s="1210"/>
      <c r="URJ1" s="1210"/>
      <c r="URK1" s="1210"/>
      <c r="URL1" s="1210"/>
      <c r="URM1" s="1210"/>
      <c r="URN1" s="1210"/>
      <c r="URO1" s="1210"/>
      <c r="URP1" s="1210"/>
      <c r="URQ1" s="1210"/>
      <c r="URR1" s="1210"/>
      <c r="URS1" s="1210"/>
      <c r="URT1" s="1210"/>
      <c r="URU1" s="1210"/>
      <c r="URV1" s="1210"/>
      <c r="URW1" s="1210"/>
      <c r="URX1" s="1210"/>
      <c r="URY1" s="1210"/>
      <c r="URZ1" s="1210"/>
      <c r="USA1" s="1210"/>
      <c r="USB1" s="1210"/>
      <c r="USC1" s="1210"/>
      <c r="USD1" s="1210"/>
      <c r="USE1" s="1210"/>
      <c r="USF1" s="1210"/>
      <c r="USG1" s="1210"/>
      <c r="USH1" s="1210"/>
      <c r="USI1" s="1210"/>
      <c r="USJ1" s="1210"/>
      <c r="USK1" s="1210"/>
      <c r="USL1" s="1210"/>
      <c r="USM1" s="1210"/>
      <c r="USN1" s="1210"/>
      <c r="USO1" s="1210"/>
      <c r="USP1" s="1210"/>
      <c r="USQ1" s="1210"/>
      <c r="USR1" s="1210"/>
      <c r="USS1" s="1210"/>
      <c r="UST1" s="1210"/>
      <c r="USU1" s="1210"/>
      <c r="USV1" s="1210"/>
      <c r="USW1" s="1210"/>
      <c r="USX1" s="1210"/>
      <c r="USY1" s="1210"/>
      <c r="USZ1" s="1210"/>
      <c r="UTA1" s="1210"/>
      <c r="UTB1" s="1210"/>
      <c r="UTC1" s="1210"/>
      <c r="UTD1" s="1210"/>
      <c r="UTE1" s="1210"/>
      <c r="UTF1" s="1210"/>
      <c r="UTG1" s="1210"/>
      <c r="UTH1" s="1210"/>
      <c r="UTI1" s="1210"/>
      <c r="UTJ1" s="1210"/>
      <c r="UTK1" s="1210"/>
      <c r="UTL1" s="1210"/>
      <c r="UTM1" s="1210"/>
      <c r="UTN1" s="1210"/>
      <c r="UTO1" s="1210"/>
      <c r="UTP1" s="1210"/>
      <c r="UTQ1" s="1210"/>
      <c r="UTR1" s="1210"/>
      <c r="UTS1" s="1210"/>
      <c r="UTT1" s="1210"/>
      <c r="UTU1" s="1210"/>
      <c r="UTV1" s="1210"/>
      <c r="UTW1" s="1210"/>
      <c r="UTX1" s="1210"/>
      <c r="UTY1" s="1210"/>
      <c r="UTZ1" s="1210"/>
      <c r="UUA1" s="1210"/>
      <c r="UUB1" s="1210"/>
      <c r="UUC1" s="1210"/>
      <c r="UUD1" s="1210"/>
      <c r="UUE1" s="1210"/>
      <c r="UUF1" s="1210"/>
      <c r="UUG1" s="1210"/>
      <c r="UUH1" s="1210"/>
      <c r="UUI1" s="1210"/>
      <c r="UUJ1" s="1210"/>
      <c r="UUK1" s="1210"/>
      <c r="UUL1" s="1210"/>
      <c r="UUM1" s="1210"/>
      <c r="UUN1" s="1210"/>
      <c r="UUO1" s="1210"/>
      <c r="UUP1" s="1210"/>
      <c r="UUQ1" s="1210"/>
      <c r="UUR1" s="1210"/>
      <c r="UUS1" s="1210"/>
      <c r="UUT1" s="1210"/>
      <c r="UUU1" s="1210"/>
      <c r="UUV1" s="1210"/>
      <c r="UUW1" s="1210"/>
      <c r="UUX1" s="1210"/>
      <c r="UUY1" s="1210"/>
      <c r="UUZ1" s="1210"/>
      <c r="UVA1" s="1210"/>
      <c r="UVB1" s="1210"/>
      <c r="UVC1" s="1210"/>
      <c r="UVD1" s="1210"/>
      <c r="UVE1" s="1210"/>
      <c r="UVF1" s="1210"/>
      <c r="UVG1" s="1210"/>
      <c r="UVH1" s="1210"/>
      <c r="UVI1" s="1210"/>
      <c r="UVJ1" s="1210"/>
      <c r="UVK1" s="1210"/>
      <c r="UVL1" s="1210"/>
      <c r="UVM1" s="1210"/>
      <c r="UVN1" s="1210"/>
      <c r="UVO1" s="1210"/>
      <c r="UVP1" s="1210"/>
      <c r="UVQ1" s="1210"/>
      <c r="UVR1" s="1210"/>
      <c r="UVS1" s="1210"/>
      <c r="UVT1" s="1210"/>
      <c r="UVU1" s="1210"/>
      <c r="UVV1" s="1210"/>
      <c r="UVW1" s="1210"/>
      <c r="UVX1" s="1210"/>
      <c r="UVY1" s="1210"/>
      <c r="UVZ1" s="1210"/>
      <c r="UWA1" s="1210"/>
      <c r="UWB1" s="1210"/>
      <c r="UWC1" s="1210"/>
      <c r="UWD1" s="1210"/>
      <c r="UWE1" s="1210"/>
      <c r="UWF1" s="1210"/>
      <c r="UWG1" s="1210"/>
      <c r="UWH1" s="1210"/>
      <c r="UWI1" s="1210"/>
      <c r="UWJ1" s="1210"/>
      <c r="UWK1" s="1210"/>
      <c r="UWL1" s="1210"/>
      <c r="UWM1" s="1210"/>
      <c r="UWN1" s="1210"/>
      <c r="UWO1" s="1210"/>
      <c r="UWP1" s="1210"/>
      <c r="UWQ1" s="1210"/>
      <c r="UWR1" s="1210"/>
      <c r="UWS1" s="1210"/>
      <c r="UWT1" s="1210"/>
      <c r="UWU1" s="1210"/>
      <c r="UWV1" s="1210"/>
      <c r="UWW1" s="1210"/>
      <c r="UWX1" s="1210"/>
      <c r="UWY1" s="1210"/>
      <c r="UWZ1" s="1210"/>
      <c r="UXA1" s="1210"/>
      <c r="UXB1" s="1210"/>
      <c r="UXC1" s="1210"/>
      <c r="UXD1" s="1210"/>
      <c r="UXE1" s="1210"/>
      <c r="UXF1" s="1210"/>
      <c r="UXG1" s="1210"/>
      <c r="UXH1" s="1210"/>
      <c r="UXI1" s="1210"/>
      <c r="UXJ1" s="1210"/>
      <c r="UXK1" s="1210"/>
      <c r="UXL1" s="1210"/>
      <c r="UXM1" s="1210"/>
      <c r="UXN1" s="1210"/>
      <c r="UXO1" s="1210"/>
      <c r="UXP1" s="1210"/>
      <c r="UXQ1" s="1210"/>
      <c r="UXR1" s="1210"/>
      <c r="UXS1" s="1210"/>
      <c r="UXT1" s="1210"/>
      <c r="UXU1" s="1210"/>
      <c r="UXV1" s="1210"/>
      <c r="UXW1" s="1210"/>
      <c r="UXX1" s="1210"/>
      <c r="UXY1" s="1210"/>
      <c r="UXZ1" s="1210"/>
      <c r="UYA1" s="1210"/>
      <c r="UYB1" s="1210"/>
      <c r="UYC1" s="1210"/>
      <c r="UYD1" s="1210"/>
      <c r="UYE1" s="1210"/>
      <c r="UYF1" s="1210"/>
      <c r="UYG1" s="1210"/>
      <c r="UYH1" s="1210"/>
      <c r="UYI1" s="1210"/>
      <c r="UYJ1" s="1210"/>
      <c r="UYK1" s="1210"/>
      <c r="UYL1" s="1210"/>
      <c r="UYM1" s="1210"/>
      <c r="UYN1" s="1210"/>
      <c r="UYO1" s="1210"/>
      <c r="UYP1" s="1210"/>
      <c r="UYQ1" s="1210"/>
      <c r="UYR1" s="1210"/>
      <c r="UYS1" s="1210"/>
      <c r="UYT1" s="1210"/>
      <c r="UYU1" s="1210"/>
      <c r="UYV1" s="1210"/>
      <c r="UYW1" s="1210"/>
      <c r="UYX1" s="1210"/>
      <c r="UYY1" s="1210"/>
      <c r="UYZ1" s="1210"/>
      <c r="UZA1" s="1210"/>
      <c r="UZB1" s="1210"/>
      <c r="UZC1" s="1210"/>
      <c r="UZD1" s="1210"/>
      <c r="UZE1" s="1210"/>
      <c r="UZF1" s="1210"/>
      <c r="UZG1" s="1210"/>
      <c r="UZH1" s="1210"/>
      <c r="UZI1" s="1210"/>
      <c r="UZJ1" s="1210"/>
      <c r="UZK1" s="1210"/>
      <c r="UZL1" s="1210"/>
      <c r="UZM1" s="1210"/>
      <c r="UZN1" s="1210"/>
      <c r="UZO1" s="1210"/>
      <c r="UZP1" s="1210"/>
      <c r="UZQ1" s="1210"/>
      <c r="UZR1" s="1210"/>
      <c r="UZS1" s="1210"/>
      <c r="UZT1" s="1210"/>
      <c r="UZU1" s="1210"/>
      <c r="UZV1" s="1210"/>
      <c r="UZW1" s="1210"/>
      <c r="UZX1" s="1210"/>
      <c r="UZY1" s="1210"/>
      <c r="UZZ1" s="1210"/>
      <c r="VAA1" s="1210"/>
      <c r="VAB1" s="1210"/>
      <c r="VAC1" s="1210"/>
      <c r="VAD1" s="1210"/>
      <c r="VAE1" s="1210"/>
      <c r="VAF1" s="1210"/>
      <c r="VAG1" s="1210"/>
      <c r="VAH1" s="1210"/>
      <c r="VAI1" s="1210"/>
      <c r="VAJ1" s="1210"/>
      <c r="VAK1" s="1210"/>
      <c r="VAL1" s="1210"/>
      <c r="VAM1" s="1210"/>
      <c r="VAN1" s="1210"/>
      <c r="VAO1" s="1210"/>
      <c r="VAP1" s="1210"/>
      <c r="VAQ1" s="1210"/>
      <c r="VAR1" s="1210"/>
      <c r="VAS1" s="1210"/>
      <c r="VAT1" s="1210"/>
      <c r="VAU1" s="1210"/>
      <c r="VAV1" s="1210"/>
      <c r="VAW1" s="1210"/>
      <c r="VAX1" s="1210"/>
      <c r="VAY1" s="1210"/>
      <c r="VAZ1" s="1210"/>
      <c r="VBA1" s="1210"/>
      <c r="VBB1" s="1210"/>
      <c r="VBC1" s="1210"/>
      <c r="VBD1" s="1210"/>
      <c r="VBE1" s="1210"/>
      <c r="VBF1" s="1210"/>
      <c r="VBG1" s="1210"/>
      <c r="VBH1" s="1210"/>
      <c r="VBI1" s="1210"/>
      <c r="VBJ1" s="1210"/>
      <c r="VBK1" s="1210"/>
      <c r="VBL1" s="1210"/>
      <c r="VBM1" s="1210"/>
      <c r="VBN1" s="1210"/>
      <c r="VBO1" s="1210"/>
      <c r="VBP1" s="1210"/>
      <c r="VBQ1" s="1210"/>
      <c r="VBR1" s="1210"/>
      <c r="VBS1" s="1210"/>
      <c r="VBT1" s="1210"/>
      <c r="VBU1" s="1210"/>
      <c r="VBV1" s="1210"/>
      <c r="VBW1" s="1210"/>
      <c r="VBX1" s="1210"/>
      <c r="VBY1" s="1210"/>
      <c r="VBZ1" s="1210"/>
      <c r="VCA1" s="1210"/>
      <c r="VCB1" s="1210"/>
      <c r="VCC1" s="1210"/>
      <c r="VCD1" s="1210"/>
      <c r="VCE1" s="1210"/>
      <c r="VCF1" s="1210"/>
      <c r="VCG1" s="1210"/>
      <c r="VCH1" s="1210"/>
      <c r="VCI1" s="1210"/>
      <c r="VCJ1" s="1210"/>
      <c r="VCK1" s="1210"/>
      <c r="VCL1" s="1210"/>
      <c r="VCM1" s="1210"/>
      <c r="VCN1" s="1210"/>
      <c r="VCO1" s="1210"/>
      <c r="VCP1" s="1210"/>
      <c r="VCQ1" s="1210"/>
      <c r="VCR1" s="1210"/>
      <c r="VCS1" s="1210"/>
      <c r="VCT1" s="1210"/>
      <c r="VCU1" s="1210"/>
      <c r="VCV1" s="1210"/>
      <c r="VCW1" s="1210"/>
      <c r="VCX1" s="1210"/>
      <c r="VCY1" s="1210"/>
      <c r="VCZ1" s="1210"/>
      <c r="VDA1" s="1210"/>
      <c r="VDB1" s="1210"/>
      <c r="VDC1" s="1210"/>
      <c r="VDD1" s="1210"/>
      <c r="VDE1" s="1210"/>
      <c r="VDF1" s="1210"/>
      <c r="VDG1" s="1210"/>
      <c r="VDH1" s="1210"/>
      <c r="VDI1" s="1210"/>
      <c r="VDJ1" s="1210"/>
      <c r="VDK1" s="1210"/>
      <c r="VDL1" s="1210"/>
      <c r="VDM1" s="1210"/>
      <c r="VDN1" s="1210"/>
      <c r="VDO1" s="1210"/>
      <c r="VDP1" s="1210"/>
      <c r="VDQ1" s="1210"/>
      <c r="VDR1" s="1210"/>
      <c r="VDS1" s="1210"/>
      <c r="VDT1" s="1210"/>
      <c r="VDU1" s="1210"/>
      <c r="VDV1" s="1210"/>
      <c r="VDW1" s="1210"/>
      <c r="VDX1" s="1210"/>
      <c r="VDY1" s="1210"/>
      <c r="VDZ1" s="1210"/>
      <c r="VEA1" s="1210"/>
      <c r="VEB1" s="1210"/>
      <c r="VEC1" s="1210"/>
      <c r="VED1" s="1210"/>
      <c r="VEE1" s="1210"/>
      <c r="VEF1" s="1210"/>
      <c r="VEG1" s="1210"/>
      <c r="VEH1" s="1210"/>
      <c r="VEI1" s="1210"/>
      <c r="VEJ1" s="1210"/>
      <c r="VEK1" s="1210"/>
      <c r="VEL1" s="1210"/>
      <c r="VEM1" s="1210"/>
      <c r="VEN1" s="1210"/>
      <c r="VEO1" s="1210"/>
      <c r="VEP1" s="1210"/>
      <c r="VEQ1" s="1210"/>
      <c r="VER1" s="1210"/>
      <c r="VES1" s="1210"/>
      <c r="VET1" s="1210"/>
      <c r="VEU1" s="1210"/>
      <c r="VEV1" s="1210"/>
      <c r="VEW1" s="1210"/>
      <c r="VEX1" s="1210"/>
      <c r="VEY1" s="1210"/>
      <c r="VEZ1" s="1210"/>
      <c r="VFA1" s="1210"/>
      <c r="VFB1" s="1210"/>
      <c r="VFC1" s="1210"/>
      <c r="VFD1" s="1210"/>
      <c r="VFE1" s="1210"/>
      <c r="VFF1" s="1210"/>
      <c r="VFG1" s="1210"/>
      <c r="VFH1" s="1210"/>
      <c r="VFI1" s="1210"/>
      <c r="VFJ1" s="1210"/>
      <c r="VFK1" s="1210"/>
      <c r="VFL1" s="1210"/>
      <c r="VFM1" s="1210"/>
      <c r="VFN1" s="1210"/>
      <c r="VFO1" s="1210"/>
      <c r="VFP1" s="1210"/>
      <c r="VFQ1" s="1210"/>
      <c r="VFR1" s="1210"/>
      <c r="VFS1" s="1210"/>
      <c r="VFT1" s="1210"/>
      <c r="VFU1" s="1210"/>
      <c r="VFV1" s="1210"/>
      <c r="VFW1" s="1210"/>
      <c r="VFX1" s="1210"/>
      <c r="VFY1" s="1210"/>
      <c r="VFZ1" s="1210"/>
      <c r="VGA1" s="1210"/>
      <c r="VGB1" s="1210"/>
      <c r="VGC1" s="1210"/>
      <c r="VGD1" s="1210"/>
      <c r="VGE1" s="1210"/>
      <c r="VGF1" s="1210"/>
      <c r="VGG1" s="1210"/>
      <c r="VGH1" s="1210"/>
      <c r="VGI1" s="1210"/>
      <c r="VGJ1" s="1210"/>
      <c r="VGK1" s="1210"/>
      <c r="VGL1" s="1210"/>
      <c r="VGM1" s="1210"/>
      <c r="VGN1" s="1210"/>
      <c r="VGO1" s="1210"/>
      <c r="VGP1" s="1210"/>
      <c r="VGQ1" s="1210"/>
      <c r="VGR1" s="1210"/>
      <c r="VGS1" s="1210"/>
      <c r="VGT1" s="1210"/>
      <c r="VGU1" s="1210"/>
      <c r="VGV1" s="1210"/>
      <c r="VGW1" s="1210"/>
      <c r="VGX1" s="1210"/>
      <c r="VGY1" s="1210"/>
      <c r="VGZ1" s="1210"/>
      <c r="VHA1" s="1210"/>
      <c r="VHB1" s="1210"/>
      <c r="VHC1" s="1210"/>
      <c r="VHD1" s="1210"/>
      <c r="VHE1" s="1210"/>
      <c r="VHF1" s="1210"/>
      <c r="VHG1" s="1210"/>
      <c r="VHH1" s="1210"/>
      <c r="VHI1" s="1210"/>
      <c r="VHJ1" s="1210"/>
      <c r="VHK1" s="1210"/>
      <c r="VHL1" s="1210"/>
      <c r="VHM1" s="1210"/>
      <c r="VHN1" s="1210"/>
      <c r="VHO1" s="1210"/>
      <c r="VHP1" s="1210"/>
      <c r="VHQ1" s="1210"/>
      <c r="VHR1" s="1210"/>
      <c r="VHS1" s="1210"/>
      <c r="VHT1" s="1210"/>
      <c r="VHU1" s="1210"/>
      <c r="VHV1" s="1210"/>
      <c r="VHW1" s="1210"/>
      <c r="VHX1" s="1210"/>
      <c r="VHY1" s="1210"/>
      <c r="VHZ1" s="1210"/>
      <c r="VIA1" s="1210"/>
      <c r="VIB1" s="1210"/>
      <c r="VIC1" s="1210"/>
      <c r="VID1" s="1210"/>
      <c r="VIE1" s="1210"/>
      <c r="VIF1" s="1210"/>
      <c r="VIG1" s="1210"/>
      <c r="VIH1" s="1210"/>
      <c r="VII1" s="1210"/>
      <c r="VIJ1" s="1210"/>
      <c r="VIK1" s="1210"/>
      <c r="VIL1" s="1210"/>
      <c r="VIM1" s="1210"/>
      <c r="VIN1" s="1210"/>
      <c r="VIO1" s="1210"/>
      <c r="VIP1" s="1210"/>
      <c r="VIQ1" s="1210"/>
      <c r="VIR1" s="1210"/>
      <c r="VIS1" s="1210"/>
      <c r="VIT1" s="1210"/>
      <c r="VIU1" s="1210"/>
      <c r="VIV1" s="1210"/>
      <c r="VIW1" s="1210"/>
      <c r="VIX1" s="1210"/>
      <c r="VIY1" s="1210"/>
      <c r="VIZ1" s="1210"/>
      <c r="VJA1" s="1210"/>
      <c r="VJB1" s="1210"/>
      <c r="VJC1" s="1210"/>
      <c r="VJD1" s="1210"/>
      <c r="VJE1" s="1210"/>
      <c r="VJF1" s="1210"/>
      <c r="VJG1" s="1210"/>
      <c r="VJH1" s="1210"/>
      <c r="VJI1" s="1210"/>
      <c r="VJJ1" s="1210"/>
      <c r="VJK1" s="1210"/>
      <c r="VJL1" s="1210"/>
      <c r="VJM1" s="1210"/>
      <c r="VJN1" s="1210"/>
      <c r="VJO1" s="1210"/>
      <c r="VJP1" s="1210"/>
      <c r="VJQ1" s="1210"/>
      <c r="VJR1" s="1210"/>
      <c r="VJS1" s="1210"/>
      <c r="VJT1" s="1210"/>
      <c r="VJU1" s="1210"/>
      <c r="VJV1" s="1210"/>
      <c r="VJW1" s="1210"/>
      <c r="VJX1" s="1210"/>
      <c r="VJY1" s="1210"/>
      <c r="VJZ1" s="1210"/>
      <c r="VKA1" s="1210"/>
      <c r="VKB1" s="1210"/>
      <c r="VKC1" s="1210"/>
      <c r="VKD1" s="1210"/>
      <c r="VKE1" s="1210"/>
      <c r="VKF1" s="1210"/>
      <c r="VKG1" s="1210"/>
      <c r="VKH1" s="1210"/>
      <c r="VKI1" s="1210"/>
      <c r="VKJ1" s="1210"/>
      <c r="VKK1" s="1210"/>
      <c r="VKL1" s="1210"/>
      <c r="VKM1" s="1210"/>
      <c r="VKN1" s="1210"/>
      <c r="VKO1" s="1210"/>
      <c r="VKP1" s="1210"/>
      <c r="VKQ1" s="1210"/>
      <c r="VKR1" s="1210"/>
      <c r="VKS1" s="1210"/>
      <c r="VKT1" s="1210"/>
      <c r="VKU1" s="1210"/>
      <c r="VKV1" s="1210"/>
      <c r="VKW1" s="1210"/>
      <c r="VKX1" s="1210"/>
      <c r="VKY1" s="1210"/>
      <c r="VKZ1" s="1210"/>
      <c r="VLA1" s="1210"/>
      <c r="VLB1" s="1210"/>
      <c r="VLC1" s="1210"/>
      <c r="VLD1" s="1210"/>
      <c r="VLE1" s="1210"/>
      <c r="VLF1" s="1210"/>
      <c r="VLG1" s="1210"/>
      <c r="VLH1" s="1210"/>
      <c r="VLI1" s="1210"/>
      <c r="VLJ1" s="1210"/>
      <c r="VLK1" s="1210"/>
      <c r="VLL1" s="1210"/>
      <c r="VLM1" s="1210"/>
      <c r="VLN1" s="1210"/>
      <c r="VLO1" s="1210"/>
      <c r="VLP1" s="1210"/>
      <c r="VLQ1" s="1210"/>
      <c r="VLR1" s="1210"/>
      <c r="VLS1" s="1210"/>
      <c r="VLT1" s="1210"/>
      <c r="VLU1" s="1210"/>
      <c r="VLV1" s="1210"/>
      <c r="VLW1" s="1210"/>
      <c r="VLX1" s="1210"/>
      <c r="VLY1" s="1210"/>
      <c r="VLZ1" s="1210"/>
      <c r="VMA1" s="1210"/>
      <c r="VMB1" s="1210"/>
      <c r="VMC1" s="1210"/>
      <c r="VMD1" s="1210"/>
      <c r="VME1" s="1210"/>
      <c r="VMF1" s="1210"/>
      <c r="VMG1" s="1210"/>
      <c r="VMH1" s="1210"/>
      <c r="VMI1" s="1210"/>
      <c r="VMJ1" s="1210"/>
      <c r="VMK1" s="1210"/>
      <c r="VML1" s="1210"/>
      <c r="VMM1" s="1210"/>
      <c r="VMN1" s="1210"/>
      <c r="VMO1" s="1210"/>
      <c r="VMP1" s="1210"/>
      <c r="VMQ1" s="1210"/>
      <c r="VMR1" s="1210"/>
      <c r="VMS1" s="1210"/>
      <c r="VMT1" s="1210"/>
      <c r="VMU1" s="1210"/>
      <c r="VMV1" s="1210"/>
      <c r="VMW1" s="1210"/>
      <c r="VMX1" s="1210"/>
      <c r="VMY1" s="1210"/>
      <c r="VMZ1" s="1210"/>
      <c r="VNA1" s="1210"/>
      <c r="VNB1" s="1210"/>
      <c r="VNC1" s="1210"/>
      <c r="VND1" s="1210"/>
      <c r="VNE1" s="1210"/>
      <c r="VNF1" s="1210"/>
      <c r="VNG1" s="1210"/>
      <c r="VNH1" s="1210"/>
      <c r="VNI1" s="1210"/>
      <c r="VNJ1" s="1210"/>
      <c r="VNK1" s="1210"/>
      <c r="VNL1" s="1210"/>
      <c r="VNM1" s="1210"/>
      <c r="VNN1" s="1210"/>
      <c r="VNO1" s="1210"/>
      <c r="VNP1" s="1210"/>
      <c r="VNQ1" s="1210"/>
      <c r="VNR1" s="1210"/>
      <c r="VNS1" s="1210"/>
      <c r="VNT1" s="1210"/>
      <c r="VNU1" s="1210"/>
      <c r="VNV1" s="1210"/>
      <c r="VNW1" s="1210"/>
      <c r="VNX1" s="1210"/>
      <c r="VNY1" s="1210"/>
      <c r="VNZ1" s="1210"/>
      <c r="VOA1" s="1210"/>
      <c r="VOB1" s="1210"/>
      <c r="VOC1" s="1210"/>
      <c r="VOD1" s="1210"/>
      <c r="VOE1" s="1210"/>
      <c r="VOF1" s="1210"/>
      <c r="VOG1" s="1210"/>
      <c r="VOH1" s="1210"/>
      <c r="VOI1" s="1210"/>
      <c r="VOJ1" s="1210"/>
      <c r="VOK1" s="1210"/>
      <c r="VOL1" s="1210"/>
      <c r="VOM1" s="1210"/>
      <c r="VON1" s="1210"/>
      <c r="VOO1" s="1210"/>
      <c r="VOP1" s="1210"/>
      <c r="VOQ1" s="1210"/>
      <c r="VOR1" s="1210"/>
      <c r="VOS1" s="1210"/>
      <c r="VOT1" s="1210"/>
      <c r="VOU1" s="1210"/>
      <c r="VOV1" s="1210"/>
      <c r="VOW1" s="1210"/>
      <c r="VOX1" s="1210"/>
      <c r="VOY1" s="1210"/>
      <c r="VOZ1" s="1210"/>
      <c r="VPA1" s="1210"/>
      <c r="VPB1" s="1210"/>
      <c r="VPC1" s="1210"/>
      <c r="VPD1" s="1210"/>
      <c r="VPE1" s="1210"/>
      <c r="VPF1" s="1210"/>
      <c r="VPG1" s="1210"/>
      <c r="VPH1" s="1210"/>
      <c r="VPI1" s="1210"/>
      <c r="VPJ1" s="1210"/>
      <c r="VPK1" s="1210"/>
      <c r="VPL1" s="1210"/>
      <c r="VPM1" s="1210"/>
      <c r="VPN1" s="1210"/>
      <c r="VPO1" s="1210"/>
      <c r="VPP1" s="1210"/>
      <c r="VPQ1" s="1210"/>
      <c r="VPR1" s="1210"/>
      <c r="VPS1" s="1210"/>
      <c r="VPT1" s="1210"/>
      <c r="VPU1" s="1210"/>
      <c r="VPV1" s="1210"/>
      <c r="VPW1" s="1210"/>
      <c r="VPX1" s="1210"/>
      <c r="VPY1" s="1210"/>
      <c r="VPZ1" s="1210"/>
      <c r="VQA1" s="1210"/>
      <c r="VQB1" s="1210"/>
      <c r="VQC1" s="1210"/>
      <c r="VQD1" s="1210"/>
      <c r="VQE1" s="1210"/>
      <c r="VQF1" s="1210"/>
      <c r="VQG1" s="1210"/>
      <c r="VQH1" s="1210"/>
      <c r="VQI1" s="1210"/>
      <c r="VQJ1" s="1210"/>
      <c r="VQK1" s="1210"/>
      <c r="VQL1" s="1210"/>
      <c r="VQM1" s="1210"/>
      <c r="VQN1" s="1210"/>
      <c r="VQO1" s="1210"/>
      <c r="VQP1" s="1210"/>
      <c r="VQQ1" s="1210"/>
      <c r="VQR1" s="1210"/>
      <c r="VQS1" s="1210"/>
      <c r="VQT1" s="1210"/>
      <c r="VQU1" s="1210"/>
      <c r="VQV1" s="1210"/>
      <c r="VQW1" s="1210"/>
      <c r="VQX1" s="1210"/>
      <c r="VQY1" s="1210"/>
      <c r="VQZ1" s="1210"/>
      <c r="VRA1" s="1210"/>
      <c r="VRB1" s="1210"/>
      <c r="VRC1" s="1210"/>
      <c r="VRD1" s="1210"/>
      <c r="VRE1" s="1210"/>
      <c r="VRF1" s="1210"/>
      <c r="VRG1" s="1210"/>
      <c r="VRH1" s="1210"/>
      <c r="VRI1" s="1210"/>
      <c r="VRJ1" s="1210"/>
      <c r="VRK1" s="1210"/>
      <c r="VRL1" s="1210"/>
      <c r="VRM1" s="1210"/>
      <c r="VRN1" s="1210"/>
      <c r="VRO1" s="1210"/>
      <c r="VRP1" s="1210"/>
      <c r="VRQ1" s="1210"/>
      <c r="VRR1" s="1210"/>
      <c r="VRS1" s="1210"/>
      <c r="VRT1" s="1210"/>
      <c r="VRU1" s="1210"/>
      <c r="VRV1" s="1210"/>
      <c r="VRW1" s="1210"/>
      <c r="VRX1" s="1210"/>
      <c r="VRY1" s="1210"/>
      <c r="VRZ1" s="1210"/>
      <c r="VSA1" s="1210"/>
      <c r="VSB1" s="1210"/>
      <c r="VSC1" s="1210"/>
      <c r="VSD1" s="1210"/>
      <c r="VSE1" s="1210"/>
      <c r="VSF1" s="1210"/>
      <c r="VSG1" s="1210"/>
      <c r="VSH1" s="1210"/>
      <c r="VSI1" s="1210"/>
      <c r="VSJ1" s="1210"/>
      <c r="VSK1" s="1210"/>
      <c r="VSL1" s="1210"/>
      <c r="VSM1" s="1210"/>
      <c r="VSN1" s="1210"/>
      <c r="VSO1" s="1210"/>
      <c r="VSP1" s="1210"/>
      <c r="VSQ1" s="1210"/>
      <c r="VSR1" s="1210"/>
      <c r="VSS1" s="1210"/>
      <c r="VST1" s="1210"/>
      <c r="VSU1" s="1210"/>
      <c r="VSV1" s="1210"/>
      <c r="VSW1" s="1210"/>
      <c r="VSX1" s="1210"/>
      <c r="VSY1" s="1210"/>
      <c r="VSZ1" s="1210"/>
      <c r="VTA1" s="1210"/>
      <c r="VTB1" s="1210"/>
      <c r="VTC1" s="1210"/>
      <c r="VTD1" s="1210"/>
      <c r="VTE1" s="1210"/>
      <c r="VTF1" s="1210"/>
      <c r="VTG1" s="1210"/>
      <c r="VTH1" s="1210"/>
      <c r="VTI1" s="1210"/>
      <c r="VTJ1" s="1210"/>
      <c r="VTK1" s="1210"/>
      <c r="VTL1" s="1210"/>
      <c r="VTM1" s="1210"/>
      <c r="VTN1" s="1210"/>
      <c r="VTO1" s="1210"/>
      <c r="VTP1" s="1210"/>
      <c r="VTQ1" s="1210"/>
      <c r="VTR1" s="1210"/>
      <c r="VTS1" s="1210"/>
      <c r="VTT1" s="1210"/>
      <c r="VTU1" s="1210"/>
      <c r="VTV1" s="1210"/>
      <c r="VTW1" s="1210"/>
      <c r="VTX1" s="1210"/>
      <c r="VTY1" s="1210"/>
      <c r="VTZ1" s="1210"/>
      <c r="VUA1" s="1210"/>
      <c r="VUB1" s="1210"/>
      <c r="VUC1" s="1210"/>
      <c r="VUD1" s="1210"/>
      <c r="VUE1" s="1210"/>
      <c r="VUF1" s="1210"/>
      <c r="VUG1" s="1210"/>
      <c r="VUH1" s="1210"/>
      <c r="VUI1" s="1210"/>
      <c r="VUJ1" s="1210"/>
      <c r="VUK1" s="1210"/>
      <c r="VUL1" s="1210"/>
      <c r="VUM1" s="1210"/>
      <c r="VUN1" s="1210"/>
      <c r="VUO1" s="1210"/>
      <c r="VUP1" s="1210"/>
      <c r="VUQ1" s="1210"/>
      <c r="VUR1" s="1210"/>
      <c r="VUS1" s="1210"/>
      <c r="VUT1" s="1210"/>
      <c r="VUU1" s="1210"/>
      <c r="VUV1" s="1210"/>
      <c r="VUW1" s="1210"/>
      <c r="VUX1" s="1210"/>
      <c r="VUY1" s="1210"/>
      <c r="VUZ1" s="1210"/>
      <c r="VVA1" s="1210"/>
      <c r="VVB1" s="1210"/>
      <c r="VVC1" s="1210"/>
      <c r="VVD1" s="1210"/>
      <c r="VVE1" s="1210"/>
      <c r="VVF1" s="1210"/>
      <c r="VVG1" s="1210"/>
      <c r="VVH1" s="1210"/>
      <c r="VVI1" s="1210"/>
      <c r="VVJ1" s="1210"/>
      <c r="VVK1" s="1210"/>
      <c r="VVL1" s="1210"/>
      <c r="VVM1" s="1210"/>
      <c r="VVN1" s="1210"/>
      <c r="VVO1" s="1210"/>
      <c r="VVP1" s="1210"/>
      <c r="VVQ1" s="1210"/>
      <c r="VVR1" s="1210"/>
      <c r="VVS1" s="1210"/>
      <c r="VVT1" s="1210"/>
      <c r="VVU1" s="1210"/>
      <c r="VVV1" s="1210"/>
      <c r="VVW1" s="1210"/>
      <c r="VVX1" s="1210"/>
      <c r="VVY1" s="1210"/>
      <c r="VVZ1" s="1210"/>
      <c r="VWA1" s="1210"/>
      <c r="VWB1" s="1210"/>
      <c r="VWC1" s="1210"/>
      <c r="VWD1" s="1210"/>
      <c r="VWE1" s="1210"/>
      <c r="VWF1" s="1210"/>
      <c r="VWG1" s="1210"/>
      <c r="VWH1" s="1210"/>
      <c r="VWI1" s="1210"/>
      <c r="VWJ1" s="1210"/>
      <c r="VWK1" s="1210"/>
      <c r="VWL1" s="1210"/>
      <c r="VWM1" s="1210"/>
      <c r="VWN1" s="1210"/>
      <c r="VWO1" s="1210"/>
      <c r="VWP1" s="1210"/>
      <c r="VWQ1" s="1210"/>
      <c r="VWR1" s="1210"/>
      <c r="VWS1" s="1210"/>
      <c r="VWT1" s="1210"/>
      <c r="VWU1" s="1210"/>
      <c r="VWV1" s="1210"/>
      <c r="VWW1" s="1210"/>
      <c r="VWX1" s="1210"/>
      <c r="VWY1" s="1210"/>
      <c r="VWZ1" s="1210"/>
      <c r="VXA1" s="1210"/>
      <c r="VXB1" s="1210"/>
      <c r="VXC1" s="1210"/>
      <c r="VXD1" s="1210"/>
      <c r="VXE1" s="1210"/>
      <c r="VXF1" s="1210"/>
      <c r="VXG1" s="1210"/>
      <c r="VXH1" s="1210"/>
      <c r="VXI1" s="1210"/>
      <c r="VXJ1" s="1210"/>
      <c r="VXK1" s="1210"/>
      <c r="VXL1" s="1210"/>
      <c r="VXM1" s="1210"/>
      <c r="VXN1" s="1210"/>
      <c r="VXO1" s="1210"/>
      <c r="VXP1" s="1210"/>
      <c r="VXQ1" s="1210"/>
      <c r="VXR1" s="1210"/>
      <c r="VXS1" s="1210"/>
      <c r="VXT1" s="1210"/>
      <c r="VXU1" s="1210"/>
      <c r="VXV1" s="1210"/>
      <c r="VXW1" s="1210"/>
      <c r="VXX1" s="1210"/>
      <c r="VXY1" s="1210"/>
      <c r="VXZ1" s="1210"/>
      <c r="VYA1" s="1210"/>
      <c r="VYB1" s="1210"/>
      <c r="VYC1" s="1210"/>
      <c r="VYD1" s="1210"/>
      <c r="VYE1" s="1210"/>
      <c r="VYF1" s="1210"/>
      <c r="VYG1" s="1210"/>
      <c r="VYH1" s="1210"/>
      <c r="VYI1" s="1210"/>
      <c r="VYJ1" s="1210"/>
      <c r="VYK1" s="1210"/>
      <c r="VYL1" s="1210"/>
      <c r="VYM1" s="1210"/>
      <c r="VYN1" s="1210"/>
      <c r="VYO1" s="1210"/>
      <c r="VYP1" s="1210"/>
      <c r="VYQ1" s="1210"/>
      <c r="VYR1" s="1210"/>
      <c r="VYS1" s="1210"/>
      <c r="VYT1" s="1210"/>
      <c r="VYU1" s="1210"/>
      <c r="VYV1" s="1210"/>
      <c r="VYW1" s="1210"/>
      <c r="VYX1" s="1210"/>
      <c r="VYY1" s="1210"/>
      <c r="VYZ1" s="1210"/>
      <c r="VZA1" s="1210"/>
      <c r="VZB1" s="1210"/>
      <c r="VZC1" s="1210"/>
      <c r="VZD1" s="1210"/>
      <c r="VZE1" s="1210"/>
      <c r="VZF1" s="1210"/>
      <c r="VZG1" s="1210"/>
      <c r="VZH1" s="1210"/>
      <c r="VZI1" s="1210"/>
      <c r="VZJ1" s="1210"/>
      <c r="VZK1" s="1210"/>
      <c r="VZL1" s="1210"/>
      <c r="VZM1" s="1210"/>
      <c r="VZN1" s="1210"/>
      <c r="VZO1" s="1210"/>
      <c r="VZP1" s="1210"/>
      <c r="VZQ1" s="1210"/>
      <c r="VZR1" s="1210"/>
      <c r="VZS1" s="1210"/>
      <c r="VZT1" s="1210"/>
      <c r="VZU1" s="1210"/>
      <c r="VZV1" s="1210"/>
      <c r="VZW1" s="1210"/>
      <c r="VZX1" s="1210"/>
      <c r="VZY1" s="1210"/>
      <c r="VZZ1" s="1210"/>
      <c r="WAA1" s="1210"/>
      <c r="WAB1" s="1210"/>
      <c r="WAC1" s="1210"/>
      <c r="WAD1" s="1210"/>
      <c r="WAE1" s="1210"/>
      <c r="WAF1" s="1210"/>
      <c r="WAG1" s="1210"/>
      <c r="WAH1" s="1210"/>
      <c r="WAI1" s="1210"/>
      <c r="WAJ1" s="1210"/>
      <c r="WAK1" s="1210"/>
      <c r="WAL1" s="1210"/>
      <c r="WAM1" s="1210"/>
      <c r="WAN1" s="1210"/>
      <c r="WAO1" s="1210"/>
      <c r="WAP1" s="1210"/>
      <c r="WAQ1" s="1210"/>
      <c r="WAR1" s="1210"/>
      <c r="WAS1" s="1210"/>
      <c r="WAT1" s="1210"/>
      <c r="WAU1" s="1210"/>
      <c r="WAV1" s="1210"/>
      <c r="WAW1" s="1210"/>
      <c r="WAX1" s="1210"/>
      <c r="WAY1" s="1210"/>
      <c r="WAZ1" s="1210"/>
      <c r="WBA1" s="1210"/>
      <c r="WBB1" s="1210"/>
      <c r="WBC1" s="1210"/>
      <c r="WBD1" s="1210"/>
      <c r="WBE1" s="1210"/>
      <c r="WBF1" s="1210"/>
      <c r="WBG1" s="1210"/>
      <c r="WBH1" s="1210"/>
      <c r="WBI1" s="1210"/>
      <c r="WBJ1" s="1210"/>
      <c r="WBK1" s="1210"/>
      <c r="WBL1" s="1210"/>
      <c r="WBM1" s="1210"/>
      <c r="WBN1" s="1210"/>
      <c r="WBO1" s="1210"/>
      <c r="WBP1" s="1210"/>
      <c r="WBQ1" s="1210"/>
      <c r="WBR1" s="1210"/>
      <c r="WBS1" s="1210"/>
      <c r="WBT1" s="1210"/>
      <c r="WBU1" s="1210"/>
      <c r="WBV1" s="1210"/>
      <c r="WBW1" s="1210"/>
      <c r="WBX1" s="1210"/>
      <c r="WBY1" s="1210"/>
      <c r="WBZ1" s="1210"/>
      <c r="WCA1" s="1210"/>
      <c r="WCB1" s="1210"/>
      <c r="WCC1" s="1210"/>
      <c r="WCD1" s="1210"/>
      <c r="WCE1" s="1210"/>
      <c r="WCF1" s="1210"/>
      <c r="WCG1" s="1210"/>
      <c r="WCH1" s="1210"/>
      <c r="WCI1" s="1210"/>
      <c r="WCJ1" s="1210"/>
      <c r="WCK1" s="1210"/>
      <c r="WCL1" s="1210"/>
      <c r="WCM1" s="1210"/>
      <c r="WCN1" s="1210"/>
      <c r="WCO1" s="1210"/>
      <c r="WCP1" s="1210"/>
      <c r="WCQ1" s="1210"/>
      <c r="WCR1" s="1210"/>
      <c r="WCS1" s="1210"/>
      <c r="WCT1" s="1210"/>
      <c r="WCU1" s="1210"/>
      <c r="WCV1" s="1210"/>
      <c r="WCW1" s="1210"/>
      <c r="WCX1" s="1210"/>
      <c r="WCY1" s="1210"/>
      <c r="WCZ1" s="1210"/>
      <c r="WDA1" s="1210"/>
      <c r="WDB1" s="1210"/>
      <c r="WDC1" s="1210"/>
      <c r="WDD1" s="1210"/>
      <c r="WDE1" s="1210"/>
      <c r="WDF1" s="1210"/>
      <c r="WDG1" s="1210"/>
      <c r="WDH1" s="1210"/>
      <c r="WDI1" s="1210"/>
      <c r="WDJ1" s="1210"/>
      <c r="WDK1" s="1210"/>
      <c r="WDL1" s="1210"/>
      <c r="WDM1" s="1210"/>
      <c r="WDN1" s="1210"/>
      <c r="WDO1" s="1210"/>
      <c r="WDP1" s="1210"/>
      <c r="WDQ1" s="1210"/>
      <c r="WDR1" s="1210"/>
      <c r="WDS1" s="1210"/>
      <c r="WDT1" s="1210"/>
      <c r="WDU1" s="1210"/>
      <c r="WDV1" s="1210"/>
      <c r="WDW1" s="1210"/>
      <c r="WDX1" s="1210"/>
      <c r="WDY1" s="1210"/>
      <c r="WDZ1" s="1210"/>
      <c r="WEA1" s="1210"/>
      <c r="WEB1" s="1210"/>
      <c r="WEC1" s="1210"/>
      <c r="WED1" s="1210"/>
      <c r="WEE1" s="1210"/>
      <c r="WEF1" s="1210"/>
      <c r="WEG1" s="1210"/>
      <c r="WEH1" s="1210"/>
      <c r="WEI1" s="1210"/>
      <c r="WEJ1" s="1210"/>
      <c r="WEK1" s="1210"/>
      <c r="WEL1" s="1210"/>
      <c r="WEM1" s="1210"/>
      <c r="WEN1" s="1210"/>
      <c r="WEO1" s="1210"/>
      <c r="WEP1" s="1210"/>
      <c r="WEQ1" s="1210"/>
      <c r="WER1" s="1210"/>
      <c r="WES1" s="1210"/>
      <c r="WET1" s="1210"/>
      <c r="WEU1" s="1210"/>
      <c r="WEV1" s="1210"/>
      <c r="WEW1" s="1210"/>
      <c r="WEX1" s="1210"/>
      <c r="WEY1" s="1210"/>
      <c r="WEZ1" s="1210"/>
      <c r="WFA1" s="1210"/>
      <c r="WFB1" s="1210"/>
      <c r="WFC1" s="1210"/>
      <c r="WFD1" s="1210"/>
      <c r="WFE1" s="1210"/>
      <c r="WFF1" s="1210"/>
      <c r="WFG1" s="1210"/>
      <c r="WFH1" s="1210"/>
      <c r="WFI1" s="1210"/>
      <c r="WFJ1" s="1210"/>
      <c r="WFK1" s="1210"/>
      <c r="WFL1" s="1210"/>
      <c r="WFM1" s="1210"/>
      <c r="WFN1" s="1210"/>
      <c r="WFO1" s="1210"/>
      <c r="WFP1" s="1210"/>
      <c r="WFQ1" s="1210"/>
      <c r="WFR1" s="1210"/>
      <c r="WFS1" s="1210"/>
      <c r="WFT1" s="1210"/>
      <c r="WFU1" s="1210"/>
      <c r="WFV1" s="1210"/>
      <c r="WFW1" s="1210"/>
      <c r="WFX1" s="1210"/>
      <c r="WFY1" s="1210"/>
      <c r="WFZ1" s="1210"/>
      <c r="WGA1" s="1210"/>
      <c r="WGB1" s="1210"/>
      <c r="WGC1" s="1210"/>
      <c r="WGD1" s="1210"/>
      <c r="WGE1" s="1210"/>
      <c r="WGF1" s="1210"/>
      <c r="WGG1" s="1210"/>
      <c r="WGH1" s="1210"/>
      <c r="WGI1" s="1210"/>
      <c r="WGJ1" s="1210"/>
      <c r="WGK1" s="1210"/>
      <c r="WGL1" s="1210"/>
      <c r="WGM1" s="1210"/>
      <c r="WGN1" s="1210"/>
      <c r="WGO1" s="1210"/>
      <c r="WGP1" s="1210"/>
      <c r="WGQ1" s="1210"/>
      <c r="WGR1" s="1210"/>
      <c r="WGS1" s="1210"/>
      <c r="WGT1" s="1210"/>
      <c r="WGU1" s="1210"/>
      <c r="WGV1" s="1210"/>
      <c r="WGW1" s="1210"/>
      <c r="WGX1" s="1210"/>
      <c r="WGY1" s="1210"/>
      <c r="WGZ1" s="1210"/>
      <c r="WHA1" s="1210"/>
      <c r="WHB1" s="1210"/>
      <c r="WHC1" s="1210"/>
      <c r="WHD1" s="1210"/>
      <c r="WHE1" s="1210"/>
      <c r="WHF1" s="1210"/>
      <c r="WHG1" s="1210"/>
      <c r="WHH1" s="1210"/>
      <c r="WHI1" s="1210"/>
      <c r="WHJ1" s="1210"/>
      <c r="WHK1" s="1210"/>
      <c r="WHL1" s="1210"/>
      <c r="WHM1" s="1210"/>
      <c r="WHN1" s="1210"/>
      <c r="WHO1" s="1210"/>
      <c r="WHP1" s="1210"/>
      <c r="WHQ1" s="1210"/>
      <c r="WHR1" s="1210"/>
      <c r="WHS1" s="1210"/>
      <c r="WHT1" s="1210"/>
      <c r="WHU1" s="1210"/>
      <c r="WHV1" s="1210"/>
      <c r="WHW1" s="1210"/>
      <c r="WHX1" s="1210"/>
      <c r="WHY1" s="1210"/>
      <c r="WHZ1" s="1210"/>
      <c r="WIA1" s="1210"/>
      <c r="WIB1" s="1210"/>
      <c r="WIC1" s="1210"/>
      <c r="WID1" s="1210"/>
      <c r="WIE1" s="1210"/>
      <c r="WIF1" s="1210"/>
      <c r="WIG1" s="1210"/>
      <c r="WIH1" s="1210"/>
      <c r="WII1" s="1210"/>
      <c r="WIJ1" s="1210"/>
      <c r="WIK1" s="1210"/>
      <c r="WIL1" s="1210"/>
      <c r="WIM1" s="1210"/>
      <c r="WIN1" s="1210"/>
      <c r="WIO1" s="1210"/>
      <c r="WIP1" s="1210"/>
      <c r="WIQ1" s="1210"/>
      <c r="WIR1" s="1210"/>
      <c r="WIS1" s="1210"/>
      <c r="WIT1" s="1210"/>
      <c r="WIU1" s="1210"/>
      <c r="WIV1" s="1210"/>
      <c r="WIW1" s="1210"/>
      <c r="WIX1" s="1210"/>
      <c r="WIY1" s="1210"/>
      <c r="WIZ1" s="1210"/>
      <c r="WJA1" s="1210"/>
      <c r="WJB1" s="1210"/>
      <c r="WJC1" s="1210"/>
      <c r="WJD1" s="1210"/>
      <c r="WJE1" s="1210"/>
      <c r="WJF1" s="1210"/>
      <c r="WJG1" s="1210"/>
      <c r="WJH1" s="1210"/>
      <c r="WJI1" s="1210"/>
      <c r="WJJ1" s="1210"/>
      <c r="WJK1" s="1210"/>
      <c r="WJL1" s="1210"/>
      <c r="WJM1" s="1210"/>
      <c r="WJN1" s="1210"/>
      <c r="WJO1" s="1210"/>
      <c r="WJP1" s="1210"/>
      <c r="WJQ1" s="1210"/>
      <c r="WJR1" s="1210"/>
      <c r="WJS1" s="1210"/>
      <c r="WJT1" s="1210"/>
      <c r="WJU1" s="1210"/>
      <c r="WJV1" s="1210"/>
      <c r="WJW1" s="1210"/>
      <c r="WJX1" s="1210"/>
      <c r="WJY1" s="1210"/>
      <c r="WJZ1" s="1210"/>
      <c r="WKA1" s="1210"/>
      <c r="WKB1" s="1210"/>
      <c r="WKC1" s="1210"/>
      <c r="WKD1" s="1210"/>
      <c r="WKE1" s="1210"/>
      <c r="WKF1" s="1210"/>
      <c r="WKG1" s="1210"/>
      <c r="WKH1" s="1210"/>
      <c r="WKI1" s="1210"/>
      <c r="WKJ1" s="1210"/>
      <c r="WKK1" s="1210"/>
      <c r="WKL1" s="1210"/>
      <c r="WKM1" s="1210"/>
      <c r="WKN1" s="1210"/>
      <c r="WKO1" s="1210"/>
      <c r="WKP1" s="1210"/>
      <c r="WKQ1" s="1210"/>
      <c r="WKR1" s="1210"/>
      <c r="WKS1" s="1210"/>
      <c r="WKT1" s="1210"/>
      <c r="WKU1" s="1210"/>
      <c r="WKV1" s="1210"/>
      <c r="WKW1" s="1210"/>
      <c r="WKX1" s="1210"/>
      <c r="WKY1" s="1210"/>
      <c r="WKZ1" s="1210"/>
      <c r="WLA1" s="1210"/>
      <c r="WLB1" s="1210"/>
      <c r="WLC1" s="1210"/>
      <c r="WLD1" s="1210"/>
      <c r="WLE1" s="1210"/>
      <c r="WLF1" s="1210"/>
      <c r="WLG1" s="1210"/>
      <c r="WLH1" s="1210"/>
      <c r="WLI1" s="1210"/>
      <c r="WLJ1" s="1210"/>
      <c r="WLK1" s="1210"/>
      <c r="WLL1" s="1210"/>
      <c r="WLM1" s="1210"/>
      <c r="WLN1" s="1210"/>
      <c r="WLO1" s="1210"/>
      <c r="WLP1" s="1210"/>
      <c r="WLQ1" s="1210"/>
      <c r="WLR1" s="1210"/>
      <c r="WLS1" s="1210"/>
      <c r="WLT1" s="1210"/>
      <c r="WLU1" s="1210"/>
      <c r="WLV1" s="1210"/>
      <c r="WLW1" s="1210"/>
      <c r="WLX1" s="1210"/>
      <c r="WLY1" s="1210"/>
      <c r="WLZ1" s="1210"/>
      <c r="WMA1" s="1210"/>
      <c r="WMB1" s="1210"/>
      <c r="WMC1" s="1210"/>
      <c r="WMD1" s="1210"/>
      <c r="WME1" s="1210"/>
      <c r="WMF1" s="1210"/>
      <c r="WMG1" s="1210"/>
      <c r="WMH1" s="1210"/>
      <c r="WMI1" s="1210"/>
      <c r="WMJ1" s="1210"/>
      <c r="WMK1" s="1210"/>
      <c r="WML1" s="1210"/>
      <c r="WMM1" s="1210"/>
      <c r="WMN1" s="1210"/>
      <c r="WMO1" s="1210"/>
      <c r="WMP1" s="1210"/>
      <c r="WMQ1" s="1210"/>
      <c r="WMR1" s="1210"/>
      <c r="WMS1" s="1210"/>
      <c r="WMT1" s="1210"/>
      <c r="WMU1" s="1210"/>
      <c r="WMV1" s="1210"/>
      <c r="WMW1" s="1210"/>
      <c r="WMX1" s="1210"/>
      <c r="WMY1" s="1210"/>
      <c r="WMZ1" s="1210"/>
      <c r="WNA1" s="1210"/>
      <c r="WNB1" s="1210"/>
      <c r="WNC1" s="1210"/>
      <c r="WND1" s="1210"/>
      <c r="WNE1" s="1210"/>
      <c r="WNF1" s="1210"/>
      <c r="WNG1" s="1210"/>
      <c r="WNH1" s="1210"/>
      <c r="WNI1" s="1210"/>
      <c r="WNJ1" s="1210"/>
      <c r="WNK1" s="1210"/>
      <c r="WNL1" s="1210"/>
      <c r="WNM1" s="1210"/>
      <c r="WNN1" s="1210"/>
      <c r="WNO1" s="1210"/>
      <c r="WNP1" s="1210"/>
      <c r="WNQ1" s="1210"/>
      <c r="WNR1" s="1210"/>
      <c r="WNS1" s="1210"/>
      <c r="WNT1" s="1210"/>
      <c r="WNU1" s="1210"/>
      <c r="WNV1" s="1210"/>
      <c r="WNW1" s="1210"/>
      <c r="WNX1" s="1210"/>
      <c r="WNY1" s="1210"/>
      <c r="WNZ1" s="1210"/>
      <c r="WOA1" s="1210"/>
      <c r="WOB1" s="1210"/>
      <c r="WOC1" s="1210"/>
      <c r="WOD1" s="1210"/>
      <c r="WOE1" s="1210"/>
      <c r="WOF1" s="1210"/>
      <c r="WOG1" s="1210"/>
      <c r="WOH1" s="1210"/>
      <c r="WOI1" s="1210"/>
      <c r="WOJ1" s="1210"/>
      <c r="WOK1" s="1210"/>
      <c r="WOL1" s="1210"/>
      <c r="WOM1" s="1210"/>
      <c r="WON1" s="1210"/>
      <c r="WOO1" s="1210"/>
      <c r="WOP1" s="1210"/>
      <c r="WOQ1" s="1210"/>
      <c r="WOR1" s="1210"/>
      <c r="WOS1" s="1210"/>
      <c r="WOT1" s="1210"/>
      <c r="WOU1" s="1210"/>
      <c r="WOV1" s="1210"/>
      <c r="WOW1" s="1210"/>
      <c r="WOX1" s="1210"/>
      <c r="WOY1" s="1210"/>
      <c r="WOZ1" s="1210"/>
      <c r="WPA1" s="1210"/>
      <c r="WPB1" s="1210"/>
      <c r="WPC1" s="1210"/>
      <c r="WPD1" s="1210"/>
      <c r="WPE1" s="1210"/>
      <c r="WPF1" s="1210"/>
      <c r="WPG1" s="1210"/>
      <c r="WPH1" s="1210"/>
      <c r="WPI1" s="1210"/>
      <c r="WPJ1" s="1210"/>
      <c r="WPK1" s="1210"/>
      <c r="WPL1" s="1210"/>
      <c r="WPM1" s="1210"/>
      <c r="WPN1" s="1210"/>
      <c r="WPO1" s="1210"/>
      <c r="WPP1" s="1210"/>
      <c r="WPQ1" s="1210"/>
      <c r="WPR1" s="1210"/>
      <c r="WPS1" s="1210"/>
      <c r="WPT1" s="1210"/>
      <c r="WPU1" s="1210"/>
      <c r="WPV1" s="1210"/>
      <c r="WPW1" s="1210"/>
      <c r="WPX1" s="1210"/>
      <c r="WPY1" s="1210"/>
      <c r="WPZ1" s="1210"/>
      <c r="WQA1" s="1210"/>
      <c r="WQB1" s="1210"/>
      <c r="WQC1" s="1210"/>
      <c r="WQD1" s="1210"/>
      <c r="WQE1" s="1210"/>
      <c r="WQF1" s="1210"/>
      <c r="WQG1" s="1210"/>
      <c r="WQH1" s="1210"/>
      <c r="WQI1" s="1210"/>
      <c r="WQJ1" s="1210"/>
      <c r="WQK1" s="1210"/>
      <c r="WQL1" s="1210"/>
      <c r="WQM1" s="1210"/>
      <c r="WQN1" s="1210"/>
      <c r="WQO1" s="1210"/>
      <c r="WQP1" s="1210"/>
      <c r="WQQ1" s="1210"/>
      <c r="WQR1" s="1210"/>
      <c r="WQS1" s="1210"/>
      <c r="WQT1" s="1210"/>
      <c r="WQU1" s="1210"/>
      <c r="WQV1" s="1210"/>
      <c r="WQW1" s="1210"/>
      <c r="WQX1" s="1210"/>
      <c r="WQY1" s="1210"/>
      <c r="WQZ1" s="1210"/>
      <c r="WRA1" s="1210"/>
      <c r="WRB1" s="1210"/>
      <c r="WRC1" s="1210"/>
      <c r="WRD1" s="1210"/>
      <c r="WRE1" s="1210"/>
      <c r="WRF1" s="1210"/>
      <c r="WRG1" s="1210"/>
      <c r="WRH1" s="1210"/>
      <c r="WRI1" s="1210"/>
      <c r="WRJ1" s="1210"/>
      <c r="WRK1" s="1210"/>
      <c r="WRL1" s="1210"/>
      <c r="WRM1" s="1210"/>
      <c r="WRN1" s="1210"/>
      <c r="WRO1" s="1210"/>
      <c r="WRP1" s="1210"/>
      <c r="WRQ1" s="1210"/>
      <c r="WRR1" s="1210"/>
      <c r="WRS1" s="1210"/>
      <c r="WRT1" s="1210"/>
      <c r="WRU1" s="1210"/>
      <c r="WRV1" s="1210"/>
      <c r="WRW1" s="1210"/>
      <c r="WRX1" s="1210"/>
      <c r="WRY1" s="1210"/>
      <c r="WRZ1" s="1210"/>
      <c r="WSA1" s="1210"/>
      <c r="WSB1" s="1210"/>
      <c r="WSC1" s="1210"/>
      <c r="WSD1" s="1210"/>
      <c r="WSE1" s="1210"/>
      <c r="WSF1" s="1210"/>
      <c r="WSG1" s="1210"/>
      <c r="WSH1" s="1210"/>
      <c r="WSI1" s="1210"/>
      <c r="WSJ1" s="1210"/>
      <c r="WSK1" s="1210"/>
      <c r="WSL1" s="1210"/>
      <c r="WSM1" s="1210"/>
      <c r="WSN1" s="1210"/>
      <c r="WSO1" s="1210"/>
      <c r="WSP1" s="1210"/>
      <c r="WSQ1" s="1210"/>
      <c r="WSR1" s="1210"/>
      <c r="WSS1" s="1210"/>
      <c r="WST1" s="1210"/>
      <c r="WSU1" s="1210"/>
      <c r="WSV1" s="1210"/>
      <c r="WSW1" s="1210"/>
      <c r="WSX1" s="1210"/>
      <c r="WSY1" s="1210"/>
      <c r="WSZ1" s="1210"/>
      <c r="WTA1" s="1210"/>
      <c r="WTB1" s="1210"/>
      <c r="WTC1" s="1210"/>
      <c r="WTD1" s="1210"/>
      <c r="WTE1" s="1210"/>
      <c r="WTF1" s="1210"/>
      <c r="WTG1" s="1210"/>
      <c r="WTH1" s="1210"/>
      <c r="WTI1" s="1210"/>
      <c r="WTJ1" s="1210"/>
      <c r="WTK1" s="1210"/>
      <c r="WTL1" s="1210"/>
      <c r="WTM1" s="1210"/>
      <c r="WTN1" s="1210"/>
      <c r="WTO1" s="1210"/>
      <c r="WTP1" s="1210"/>
      <c r="WTQ1" s="1210"/>
      <c r="WTR1" s="1210"/>
      <c r="WTS1" s="1210"/>
      <c r="WTT1" s="1210"/>
      <c r="WTU1" s="1210"/>
      <c r="WTV1" s="1210"/>
      <c r="WTW1" s="1210"/>
      <c r="WTX1" s="1210"/>
      <c r="WTY1" s="1210"/>
      <c r="WTZ1" s="1210"/>
      <c r="WUA1" s="1210"/>
      <c r="WUB1" s="1210"/>
      <c r="WUC1" s="1210"/>
      <c r="WUD1" s="1210"/>
      <c r="WUE1" s="1210"/>
      <c r="WUF1" s="1210"/>
      <c r="WUG1" s="1210"/>
      <c r="WUH1" s="1210"/>
      <c r="WUI1" s="1210"/>
      <c r="WUJ1" s="1210"/>
      <c r="WUK1" s="1210"/>
      <c r="WUL1" s="1210"/>
      <c r="WUM1" s="1210"/>
      <c r="WUN1" s="1210"/>
      <c r="WUO1" s="1210"/>
      <c r="WUP1" s="1210"/>
      <c r="WUQ1" s="1210"/>
      <c r="WUR1" s="1210"/>
      <c r="WUS1" s="1210"/>
      <c r="WUT1" s="1210"/>
      <c r="WUU1" s="1210"/>
      <c r="WUV1" s="1210"/>
      <c r="WUW1" s="1210"/>
      <c r="WUX1" s="1210"/>
      <c r="WUY1" s="1210"/>
      <c r="WUZ1" s="1210"/>
      <c r="WVA1" s="1210"/>
      <c r="WVB1" s="1210"/>
      <c r="WVC1" s="1210"/>
      <c r="WVD1" s="1210"/>
      <c r="WVE1" s="1210"/>
      <c r="WVF1" s="1210"/>
      <c r="WVG1" s="1210"/>
      <c r="WVH1" s="1210"/>
      <c r="WVI1" s="1210"/>
      <c r="WVJ1" s="1210"/>
      <c r="WVK1" s="1210"/>
      <c r="WVL1" s="1210"/>
      <c r="WVM1" s="1210"/>
      <c r="WVN1" s="1210"/>
      <c r="WVO1" s="1210"/>
      <c r="WVP1" s="1210"/>
      <c r="WVQ1" s="1210"/>
      <c r="WVR1" s="1210"/>
      <c r="WVS1" s="1210"/>
      <c r="WVT1" s="1210"/>
      <c r="WVU1" s="1210"/>
      <c r="WVV1" s="1210"/>
      <c r="WVW1" s="1210"/>
      <c r="WVX1" s="1210"/>
      <c r="WVY1" s="1210"/>
      <c r="WVZ1" s="1210"/>
      <c r="WWA1" s="1210"/>
      <c r="WWB1" s="1210"/>
      <c r="WWC1" s="1210"/>
      <c r="WWD1" s="1210"/>
      <c r="WWE1" s="1210"/>
      <c r="WWF1" s="1210"/>
      <c r="WWG1" s="1210"/>
      <c r="WWH1" s="1210"/>
      <c r="WWI1" s="1210"/>
      <c r="WWJ1" s="1210"/>
      <c r="WWK1" s="1210"/>
      <c r="WWL1" s="1210"/>
      <c r="WWM1" s="1210"/>
      <c r="WWN1" s="1210"/>
      <c r="WWO1" s="1210"/>
      <c r="WWP1" s="1210"/>
      <c r="WWQ1" s="1210"/>
      <c r="WWR1" s="1210"/>
      <c r="WWS1" s="1210"/>
      <c r="WWT1" s="1210"/>
      <c r="WWU1" s="1210"/>
      <c r="WWV1" s="1210"/>
      <c r="WWW1" s="1210"/>
      <c r="WWX1" s="1210"/>
      <c r="WWY1" s="1210"/>
      <c r="WWZ1" s="1210"/>
      <c r="WXA1" s="1210"/>
      <c r="WXB1" s="1210"/>
      <c r="WXC1" s="1210"/>
      <c r="WXD1" s="1210"/>
      <c r="WXE1" s="1210"/>
      <c r="WXF1" s="1210"/>
      <c r="WXG1" s="1210"/>
      <c r="WXH1" s="1210"/>
      <c r="WXI1" s="1210"/>
      <c r="WXJ1" s="1210"/>
      <c r="WXK1" s="1210"/>
      <c r="WXL1" s="1210"/>
      <c r="WXM1" s="1210"/>
      <c r="WXN1" s="1210"/>
      <c r="WXO1" s="1210"/>
      <c r="WXP1" s="1210"/>
      <c r="WXQ1" s="1210"/>
      <c r="WXR1" s="1210"/>
      <c r="WXS1" s="1210"/>
      <c r="WXT1" s="1210"/>
      <c r="WXU1" s="1210"/>
      <c r="WXV1" s="1210"/>
      <c r="WXW1" s="1210"/>
      <c r="WXX1" s="1210"/>
      <c r="WXY1" s="1210"/>
      <c r="WXZ1" s="1210"/>
      <c r="WYA1" s="1210"/>
      <c r="WYB1" s="1210"/>
      <c r="WYC1" s="1210"/>
      <c r="WYD1" s="1210"/>
      <c r="WYE1" s="1210"/>
      <c r="WYF1" s="1210"/>
      <c r="WYG1" s="1210"/>
      <c r="WYH1" s="1210"/>
      <c r="WYI1" s="1210"/>
      <c r="WYJ1" s="1210"/>
      <c r="WYK1" s="1210"/>
      <c r="WYL1" s="1210"/>
      <c r="WYM1" s="1210"/>
      <c r="WYN1" s="1210"/>
      <c r="WYO1" s="1210"/>
      <c r="WYP1" s="1210"/>
      <c r="WYQ1" s="1210"/>
      <c r="WYR1" s="1210"/>
      <c r="WYS1" s="1210"/>
      <c r="WYT1" s="1210"/>
      <c r="WYU1" s="1210"/>
      <c r="WYV1" s="1210"/>
      <c r="WYW1" s="1210"/>
      <c r="WYX1" s="1210"/>
      <c r="WYY1" s="1210"/>
      <c r="WYZ1" s="1210"/>
      <c r="WZA1" s="1210"/>
      <c r="WZB1" s="1210"/>
      <c r="WZC1" s="1210"/>
      <c r="WZD1" s="1210"/>
      <c r="WZE1" s="1210"/>
      <c r="WZF1" s="1210"/>
      <c r="WZG1" s="1210"/>
      <c r="WZH1" s="1210"/>
      <c r="WZI1" s="1210"/>
      <c r="WZJ1" s="1210"/>
      <c r="WZK1" s="1210"/>
      <c r="WZL1" s="1210"/>
      <c r="WZM1" s="1210"/>
      <c r="WZN1" s="1210"/>
      <c r="WZO1" s="1210"/>
      <c r="WZP1" s="1210"/>
      <c r="WZQ1" s="1210"/>
      <c r="WZR1" s="1210"/>
      <c r="WZS1" s="1210"/>
      <c r="WZT1" s="1210"/>
      <c r="WZU1" s="1210"/>
      <c r="WZV1" s="1210"/>
      <c r="WZW1" s="1210"/>
      <c r="WZX1" s="1210"/>
      <c r="WZY1" s="1210"/>
      <c r="WZZ1" s="1210"/>
      <c r="XAA1" s="1210"/>
      <c r="XAB1" s="1210"/>
      <c r="XAC1" s="1210"/>
      <c r="XAD1" s="1210"/>
      <c r="XAE1" s="1210"/>
      <c r="XAF1" s="1210"/>
      <c r="XAG1" s="1210"/>
      <c r="XAH1" s="1210"/>
      <c r="XAI1" s="1210"/>
      <c r="XAJ1" s="1210"/>
      <c r="XAK1" s="1210"/>
      <c r="XAL1" s="1210"/>
      <c r="XAM1" s="1210"/>
      <c r="XAN1" s="1210"/>
      <c r="XAO1" s="1210"/>
      <c r="XAP1" s="1210"/>
      <c r="XAQ1" s="1210"/>
      <c r="XAR1" s="1210"/>
      <c r="XAS1" s="1210"/>
      <c r="XAT1" s="1210"/>
      <c r="XAU1" s="1210"/>
      <c r="XAV1" s="1210"/>
      <c r="XAW1" s="1210"/>
      <c r="XAX1" s="1210"/>
      <c r="XAY1" s="1210"/>
      <c r="XAZ1" s="1210"/>
      <c r="XBA1" s="1210"/>
      <c r="XBB1" s="1210"/>
      <c r="XBC1" s="1210"/>
      <c r="XBD1" s="1210"/>
      <c r="XBE1" s="1210"/>
      <c r="XBF1" s="1210"/>
      <c r="XBG1" s="1210"/>
      <c r="XBH1" s="1210"/>
      <c r="XBI1" s="1210"/>
      <c r="XBJ1" s="1210"/>
      <c r="XBK1" s="1210"/>
      <c r="XBL1" s="1210"/>
      <c r="XBM1" s="1210"/>
      <c r="XBN1" s="1210"/>
      <c r="XBO1" s="1210"/>
      <c r="XBP1" s="1210"/>
      <c r="XBQ1" s="1210"/>
      <c r="XBR1" s="1210"/>
      <c r="XBS1" s="1210"/>
      <c r="XBT1" s="1210"/>
      <c r="XBU1" s="1210"/>
      <c r="XBV1" s="1210"/>
      <c r="XBW1" s="1210"/>
      <c r="XBX1" s="1210"/>
      <c r="XBY1" s="1210"/>
      <c r="XBZ1" s="1210"/>
      <c r="XCA1" s="1210"/>
      <c r="XCB1" s="1210"/>
      <c r="XCC1" s="1210"/>
      <c r="XCD1" s="1210"/>
      <c r="XCE1" s="1210"/>
      <c r="XCF1" s="1210"/>
      <c r="XCG1" s="1210"/>
      <c r="XCH1" s="1210"/>
      <c r="XCI1" s="1210"/>
      <c r="XCJ1" s="1210"/>
      <c r="XCK1" s="1210"/>
      <c r="XCL1" s="1210"/>
      <c r="XCM1" s="1210"/>
      <c r="XCN1" s="1210"/>
      <c r="XCO1" s="1210"/>
      <c r="XCP1" s="1210"/>
      <c r="XCQ1" s="1210"/>
      <c r="XCR1" s="1210"/>
      <c r="XCS1" s="1210"/>
      <c r="XCT1" s="1210"/>
      <c r="XCU1" s="1210"/>
      <c r="XCV1" s="1210"/>
      <c r="XCW1" s="1210"/>
      <c r="XCX1" s="1210"/>
      <c r="XCY1" s="1210"/>
      <c r="XCZ1" s="1210"/>
      <c r="XDA1" s="1210"/>
      <c r="XDB1" s="1210"/>
      <c r="XDC1" s="1210"/>
      <c r="XDD1" s="1210"/>
      <c r="XDE1" s="1210"/>
      <c r="XDF1" s="1210"/>
      <c r="XDG1" s="1210"/>
      <c r="XDH1" s="1210"/>
      <c r="XDI1" s="1210"/>
      <c r="XDJ1" s="1210"/>
      <c r="XDK1" s="1210"/>
      <c r="XDL1" s="1210"/>
      <c r="XDM1" s="1210"/>
      <c r="XDN1" s="1210"/>
      <c r="XDO1" s="1210"/>
      <c r="XDP1" s="1210"/>
      <c r="XDQ1" s="1210"/>
      <c r="XDR1" s="1210"/>
      <c r="XDS1" s="1210"/>
      <c r="XDT1" s="1210"/>
      <c r="XDU1" s="1210"/>
      <c r="XDV1" s="1210"/>
      <c r="XDW1" s="1210"/>
      <c r="XDX1" s="1210"/>
      <c r="XDY1" s="1210"/>
      <c r="XDZ1" s="1210"/>
      <c r="XEA1" s="1210"/>
      <c r="XEB1" s="1210"/>
      <c r="XEC1" s="1210"/>
      <c r="XED1" s="1210"/>
      <c r="XEE1" s="1210"/>
      <c r="XEF1" s="1210"/>
      <c r="XEG1" s="1210"/>
      <c r="XEH1" s="1210"/>
      <c r="XEI1" s="1210"/>
      <c r="XEJ1" s="1210"/>
      <c r="XEK1" s="1210"/>
      <c r="XEL1" s="1210"/>
      <c r="XEM1" s="1210"/>
      <c r="XEN1" s="1210"/>
      <c r="XEO1" s="1210"/>
      <c r="XEP1" s="1210"/>
      <c r="XEQ1" s="1210"/>
      <c r="XER1" s="1210"/>
      <c r="XES1" s="1210"/>
      <c r="XET1" s="1210"/>
      <c r="XEU1" s="1210"/>
      <c r="XEV1" s="1210"/>
      <c r="XEW1" s="1210"/>
      <c r="XEX1" s="1210"/>
      <c r="XEY1" s="1210"/>
      <c r="XEZ1" s="1210"/>
      <c r="XFA1" s="1210"/>
      <c r="XFB1" s="1210"/>
      <c r="XFC1" s="1210"/>
      <c r="XFD1" s="1210"/>
    </row>
    <row r="2" spans="1:16384">
      <c r="A2" s="596" t="s">
        <v>976</v>
      </c>
      <c r="B2" s="1211">
        <v>2005</v>
      </c>
      <c r="C2" s="1211"/>
      <c r="D2" s="1211"/>
      <c r="E2" s="1211">
        <v>2006</v>
      </c>
      <c r="F2" s="1211"/>
      <c r="G2" s="1211"/>
      <c r="H2" s="1211">
        <v>2007</v>
      </c>
      <c r="I2" s="1211"/>
      <c r="J2" s="1211"/>
      <c r="K2" s="1211">
        <v>2008</v>
      </c>
      <c r="L2" s="1211"/>
      <c r="M2" s="1211"/>
      <c r="N2" s="1211">
        <v>2009</v>
      </c>
      <c r="O2" s="1211"/>
      <c r="P2" s="1211"/>
      <c r="Q2" s="1211">
        <v>2010</v>
      </c>
      <c r="R2" s="1211"/>
      <c r="S2" s="1211"/>
      <c r="T2" s="1211">
        <v>2011</v>
      </c>
      <c r="U2" s="1211"/>
      <c r="V2" s="1211"/>
    </row>
    <row r="3" spans="1:16384" ht="63.75">
      <c r="A3" s="597" t="s">
        <v>839</v>
      </c>
      <c r="B3" s="568" t="s">
        <v>1001</v>
      </c>
      <c r="C3" s="568" t="s">
        <v>1002</v>
      </c>
      <c r="D3" s="568" t="s">
        <v>1003</v>
      </c>
      <c r="E3" s="568" t="s">
        <v>1001</v>
      </c>
      <c r="F3" s="568" t="s">
        <v>1002</v>
      </c>
      <c r="G3" s="568" t="s">
        <v>1003</v>
      </c>
      <c r="H3" s="568" t="s">
        <v>1001</v>
      </c>
      <c r="I3" s="568" t="s">
        <v>1002</v>
      </c>
      <c r="J3" s="568" t="s">
        <v>1003</v>
      </c>
      <c r="K3" s="568" t="s">
        <v>1001</v>
      </c>
      <c r="L3" s="568" t="s">
        <v>1002</v>
      </c>
      <c r="M3" s="568" t="s">
        <v>1003</v>
      </c>
      <c r="N3" s="568" t="s">
        <v>1001</v>
      </c>
      <c r="O3" s="568" t="s">
        <v>1002</v>
      </c>
      <c r="P3" s="568" t="s">
        <v>1004</v>
      </c>
      <c r="Q3" s="568" t="s">
        <v>1001</v>
      </c>
      <c r="R3" s="568" t="s">
        <v>1002</v>
      </c>
      <c r="S3" s="568" t="s">
        <v>1005</v>
      </c>
      <c r="T3" s="568" t="s">
        <v>1001</v>
      </c>
      <c r="U3" s="568" t="s">
        <v>1002</v>
      </c>
      <c r="V3" s="568" t="s">
        <v>1003</v>
      </c>
    </row>
    <row r="4" spans="1:16384" ht="27.6" customHeight="1">
      <c r="A4" s="595" t="s">
        <v>841</v>
      </c>
      <c r="B4" s="569">
        <v>130</v>
      </c>
      <c r="C4" s="569">
        <v>4</v>
      </c>
      <c r="D4" s="569">
        <v>5</v>
      </c>
      <c r="E4" s="569">
        <v>161</v>
      </c>
      <c r="F4" s="569">
        <v>6</v>
      </c>
      <c r="G4" s="569">
        <v>6</v>
      </c>
      <c r="H4" s="569">
        <v>136</v>
      </c>
      <c r="I4" s="569">
        <v>8</v>
      </c>
      <c r="J4" s="569">
        <v>2</v>
      </c>
      <c r="K4" s="569">
        <v>114</v>
      </c>
      <c r="L4" s="569">
        <v>4</v>
      </c>
      <c r="M4" s="569">
        <v>9</v>
      </c>
      <c r="N4" s="569">
        <v>118</v>
      </c>
      <c r="O4" s="569">
        <v>1</v>
      </c>
      <c r="P4" s="569">
        <v>5</v>
      </c>
      <c r="Q4" s="569">
        <v>118</v>
      </c>
      <c r="R4" s="569">
        <v>1</v>
      </c>
      <c r="S4" s="569">
        <v>11</v>
      </c>
      <c r="T4" s="569">
        <v>174</v>
      </c>
      <c r="U4" s="569">
        <v>6</v>
      </c>
      <c r="V4" s="569">
        <v>17</v>
      </c>
    </row>
    <row r="5" spans="1:16384" ht="27.6" customHeight="1">
      <c r="A5" s="595" t="s">
        <v>842</v>
      </c>
      <c r="B5" s="569">
        <v>97</v>
      </c>
      <c r="C5" s="569">
        <v>92</v>
      </c>
      <c r="D5" s="569">
        <v>5</v>
      </c>
      <c r="E5" s="569">
        <v>98</v>
      </c>
      <c r="F5" s="569">
        <v>90</v>
      </c>
      <c r="G5" s="569">
        <v>1</v>
      </c>
      <c r="H5" s="569">
        <v>99</v>
      </c>
      <c r="I5" s="569">
        <v>82</v>
      </c>
      <c r="J5" s="569">
        <v>8</v>
      </c>
      <c r="K5" s="569">
        <v>98</v>
      </c>
      <c r="L5" s="569">
        <v>72</v>
      </c>
      <c r="M5" s="569">
        <v>12</v>
      </c>
      <c r="N5" s="569">
        <v>85</v>
      </c>
      <c r="O5" s="569">
        <v>59</v>
      </c>
      <c r="P5" s="569">
        <v>10</v>
      </c>
      <c r="Q5" s="569">
        <v>65</v>
      </c>
      <c r="R5" s="569">
        <v>49</v>
      </c>
      <c r="S5" s="569">
        <v>7</v>
      </c>
      <c r="T5" s="569">
        <v>45</v>
      </c>
      <c r="U5" s="569">
        <v>41</v>
      </c>
      <c r="V5" s="569">
        <v>2</v>
      </c>
    </row>
    <row r="6" spans="1:16384" ht="27.6" customHeight="1">
      <c r="A6" s="595" t="s">
        <v>843</v>
      </c>
      <c r="B6" s="569">
        <v>334</v>
      </c>
      <c r="C6" s="569">
        <v>171</v>
      </c>
      <c r="D6" s="569">
        <v>59</v>
      </c>
      <c r="E6" s="569">
        <v>347</v>
      </c>
      <c r="F6" s="569">
        <v>189</v>
      </c>
      <c r="G6" s="569">
        <v>56</v>
      </c>
      <c r="H6" s="569">
        <v>371</v>
      </c>
      <c r="I6" s="569">
        <v>195</v>
      </c>
      <c r="J6" s="569">
        <v>61</v>
      </c>
      <c r="K6" s="569">
        <v>369</v>
      </c>
      <c r="L6" s="569">
        <v>190</v>
      </c>
      <c r="M6" s="569">
        <v>67</v>
      </c>
      <c r="N6" s="569">
        <v>339</v>
      </c>
      <c r="O6" s="569">
        <v>189</v>
      </c>
      <c r="P6" s="569">
        <v>81</v>
      </c>
      <c r="Q6" s="569">
        <v>345</v>
      </c>
      <c r="R6" s="569">
        <v>180</v>
      </c>
      <c r="S6" s="569">
        <v>78</v>
      </c>
      <c r="T6" s="569">
        <v>352</v>
      </c>
      <c r="U6" s="569">
        <v>185</v>
      </c>
      <c r="V6" s="569">
        <v>68</v>
      </c>
    </row>
    <row r="7" spans="1:16384" ht="27.6" customHeight="1">
      <c r="A7" s="595" t="s">
        <v>849</v>
      </c>
      <c r="B7" s="569">
        <v>249</v>
      </c>
      <c r="C7" s="569">
        <v>174</v>
      </c>
      <c r="D7" s="569">
        <v>24</v>
      </c>
      <c r="E7" s="569">
        <v>253</v>
      </c>
      <c r="F7" s="569">
        <v>184</v>
      </c>
      <c r="G7" s="569">
        <v>42</v>
      </c>
      <c r="H7" s="569">
        <v>246</v>
      </c>
      <c r="I7" s="569">
        <v>177</v>
      </c>
      <c r="J7" s="569">
        <v>29</v>
      </c>
      <c r="K7" s="569">
        <v>260</v>
      </c>
      <c r="L7" s="569">
        <v>177</v>
      </c>
      <c r="M7" s="569">
        <v>37</v>
      </c>
      <c r="N7" s="569">
        <v>278</v>
      </c>
      <c r="O7" s="569">
        <v>188</v>
      </c>
      <c r="P7" s="569">
        <v>44</v>
      </c>
      <c r="Q7" s="569">
        <v>330</v>
      </c>
      <c r="R7" s="569">
        <v>240</v>
      </c>
      <c r="S7" s="569">
        <v>53</v>
      </c>
      <c r="T7" s="569">
        <v>371</v>
      </c>
      <c r="U7" s="569">
        <v>259</v>
      </c>
      <c r="V7" s="569">
        <v>57</v>
      </c>
    </row>
    <row r="8" spans="1:16384" ht="27.6" customHeight="1">
      <c r="A8" s="595" t="s">
        <v>850</v>
      </c>
      <c r="B8" s="569">
        <v>7</v>
      </c>
      <c r="C8" s="569">
        <v>5</v>
      </c>
      <c r="D8" s="569">
        <v>7</v>
      </c>
      <c r="E8" s="569">
        <v>6</v>
      </c>
      <c r="F8" s="569">
        <v>4</v>
      </c>
      <c r="G8" s="569">
        <v>2</v>
      </c>
      <c r="H8" s="569">
        <v>5</v>
      </c>
      <c r="I8" s="569">
        <v>5</v>
      </c>
      <c r="J8" s="569">
        <v>0</v>
      </c>
      <c r="K8" s="569">
        <v>11</v>
      </c>
      <c r="L8" s="569">
        <v>8</v>
      </c>
      <c r="M8" s="569">
        <v>1</v>
      </c>
      <c r="N8" s="569">
        <v>12</v>
      </c>
      <c r="O8" s="569">
        <v>9</v>
      </c>
      <c r="P8" s="569">
        <v>0</v>
      </c>
      <c r="Q8" s="569">
        <v>18</v>
      </c>
      <c r="R8" s="569">
        <v>12</v>
      </c>
      <c r="S8" s="569">
        <v>2</v>
      </c>
      <c r="T8" s="569">
        <v>21</v>
      </c>
      <c r="U8" s="569">
        <v>15</v>
      </c>
      <c r="V8" s="569">
        <v>6</v>
      </c>
    </row>
    <row r="9" spans="1:16384" ht="27.6" customHeight="1">
      <c r="A9" s="595" t="s">
        <v>851</v>
      </c>
      <c r="B9" s="569">
        <v>47</v>
      </c>
      <c r="C9" s="569">
        <v>27</v>
      </c>
      <c r="D9" s="569">
        <v>9</v>
      </c>
      <c r="E9" s="569">
        <v>47</v>
      </c>
      <c r="F9" s="569">
        <v>28</v>
      </c>
      <c r="G9" s="569">
        <v>9</v>
      </c>
      <c r="H9" s="569">
        <v>45</v>
      </c>
      <c r="I9" s="569">
        <v>27</v>
      </c>
      <c r="J9" s="569">
        <v>10</v>
      </c>
      <c r="K9" s="569">
        <v>31</v>
      </c>
      <c r="L9" s="569">
        <v>14</v>
      </c>
      <c r="M9" s="569">
        <v>9</v>
      </c>
      <c r="N9" s="569">
        <v>30</v>
      </c>
      <c r="O9" s="569">
        <v>9</v>
      </c>
      <c r="P9" s="569">
        <v>15</v>
      </c>
      <c r="Q9" s="569">
        <v>24</v>
      </c>
      <c r="R9" s="569">
        <v>13</v>
      </c>
      <c r="S9" s="569">
        <v>8</v>
      </c>
      <c r="T9" s="569">
        <v>34</v>
      </c>
      <c r="U9" s="569">
        <v>22</v>
      </c>
      <c r="V9" s="569">
        <v>11</v>
      </c>
    </row>
    <row r="10" spans="1:16384" ht="27.6" customHeight="1">
      <c r="A10" s="595" t="s">
        <v>852</v>
      </c>
      <c r="B10" s="569">
        <v>0</v>
      </c>
      <c r="C10" s="569">
        <v>0</v>
      </c>
      <c r="D10" s="569">
        <v>0</v>
      </c>
      <c r="E10" s="569">
        <v>0</v>
      </c>
      <c r="F10" s="569">
        <v>0</v>
      </c>
      <c r="G10" s="569">
        <v>0</v>
      </c>
      <c r="H10" s="569">
        <v>0</v>
      </c>
      <c r="I10" s="569">
        <v>0</v>
      </c>
      <c r="J10" s="569">
        <v>0</v>
      </c>
      <c r="K10" s="569">
        <v>0</v>
      </c>
      <c r="L10" s="569">
        <v>0</v>
      </c>
      <c r="M10" s="569">
        <v>0</v>
      </c>
      <c r="N10" s="569">
        <v>0</v>
      </c>
      <c r="O10" s="569">
        <v>0</v>
      </c>
      <c r="P10" s="569">
        <v>0</v>
      </c>
      <c r="Q10" s="569">
        <v>26</v>
      </c>
      <c r="R10" s="569">
        <v>21</v>
      </c>
      <c r="S10" s="569">
        <v>5</v>
      </c>
      <c r="T10" s="569">
        <v>40</v>
      </c>
      <c r="U10" s="569">
        <v>25</v>
      </c>
      <c r="V10" s="569">
        <v>5</v>
      </c>
    </row>
    <row r="11" spans="1:16384" ht="27.6" customHeight="1">
      <c r="A11" s="595" t="s">
        <v>853</v>
      </c>
      <c r="B11" s="569">
        <v>105</v>
      </c>
      <c r="C11" s="569">
        <v>96</v>
      </c>
      <c r="D11" s="569">
        <v>9</v>
      </c>
      <c r="E11" s="569">
        <v>123</v>
      </c>
      <c r="F11" s="569">
        <v>112</v>
      </c>
      <c r="G11" s="569">
        <v>7</v>
      </c>
      <c r="H11" s="569">
        <v>135</v>
      </c>
      <c r="I11" s="569">
        <v>121</v>
      </c>
      <c r="J11" s="569">
        <v>9</v>
      </c>
      <c r="K11" s="569">
        <v>131</v>
      </c>
      <c r="L11" s="569">
        <v>116</v>
      </c>
      <c r="M11" s="569">
        <v>14</v>
      </c>
      <c r="N11" s="569">
        <v>122</v>
      </c>
      <c r="O11" s="569">
        <v>105</v>
      </c>
      <c r="P11" s="569">
        <v>8</v>
      </c>
      <c r="Q11" s="569">
        <v>111</v>
      </c>
      <c r="R11" s="569">
        <v>81</v>
      </c>
      <c r="S11" s="569">
        <v>7</v>
      </c>
      <c r="T11" s="569">
        <v>110</v>
      </c>
      <c r="U11" s="569">
        <v>104</v>
      </c>
      <c r="V11" s="569">
        <v>15</v>
      </c>
    </row>
    <row r="12" spans="1:16384" ht="27.6" customHeight="1">
      <c r="A12" s="595" t="s">
        <v>854</v>
      </c>
      <c r="B12" s="569">
        <v>42</v>
      </c>
      <c r="C12" s="569">
        <v>41</v>
      </c>
      <c r="D12" s="569">
        <v>2</v>
      </c>
      <c r="E12" s="569">
        <v>43</v>
      </c>
      <c r="F12" s="569">
        <v>43</v>
      </c>
      <c r="G12" s="569">
        <v>5</v>
      </c>
      <c r="H12" s="569">
        <v>68</v>
      </c>
      <c r="I12" s="569">
        <v>61</v>
      </c>
      <c r="J12" s="569">
        <v>5</v>
      </c>
      <c r="K12" s="569">
        <v>91</v>
      </c>
      <c r="L12" s="569">
        <v>84</v>
      </c>
      <c r="M12" s="569">
        <v>4</v>
      </c>
      <c r="N12" s="569">
        <v>115</v>
      </c>
      <c r="O12" s="569">
        <v>108</v>
      </c>
      <c r="P12" s="569">
        <v>7</v>
      </c>
      <c r="Q12" s="569">
        <v>103</v>
      </c>
      <c r="R12" s="569">
        <v>93</v>
      </c>
      <c r="S12" s="569">
        <v>5</v>
      </c>
      <c r="T12" s="569">
        <v>111</v>
      </c>
      <c r="U12" s="569">
        <v>99</v>
      </c>
      <c r="V12" s="569">
        <v>12</v>
      </c>
    </row>
    <row r="13" spans="1:16384" ht="27.6" customHeight="1">
      <c r="A13" s="595" t="s">
        <v>855</v>
      </c>
      <c r="B13" s="569">
        <v>0</v>
      </c>
      <c r="C13" s="569">
        <v>0</v>
      </c>
      <c r="D13" s="569">
        <v>0</v>
      </c>
      <c r="E13" s="569">
        <v>49</v>
      </c>
      <c r="F13" s="569">
        <v>49</v>
      </c>
      <c r="G13" s="569">
        <v>4</v>
      </c>
      <c r="H13" s="569">
        <v>48</v>
      </c>
      <c r="I13" s="569">
        <v>48</v>
      </c>
      <c r="J13" s="569">
        <v>9</v>
      </c>
      <c r="K13" s="569">
        <v>43</v>
      </c>
      <c r="L13" s="569">
        <v>43</v>
      </c>
      <c r="M13" s="569">
        <v>10</v>
      </c>
      <c r="N13" s="569">
        <v>46</v>
      </c>
      <c r="O13" s="569">
        <v>46</v>
      </c>
      <c r="P13" s="569">
        <v>20</v>
      </c>
      <c r="Q13" s="569">
        <v>34</v>
      </c>
      <c r="R13" s="569">
        <v>34</v>
      </c>
      <c r="S13" s="569">
        <v>19</v>
      </c>
      <c r="T13" s="569">
        <v>28</v>
      </c>
      <c r="U13" s="569">
        <v>28</v>
      </c>
      <c r="V13" s="569">
        <v>17</v>
      </c>
    </row>
    <row r="14" spans="1:16384" ht="27.6" customHeight="1">
      <c r="A14" s="595" t="s">
        <v>1006</v>
      </c>
      <c r="B14" s="569">
        <v>20</v>
      </c>
      <c r="C14" s="569">
        <v>17</v>
      </c>
      <c r="D14" s="569">
        <v>4</v>
      </c>
      <c r="E14" s="569">
        <v>16</v>
      </c>
      <c r="F14" s="569">
        <v>15</v>
      </c>
      <c r="G14" s="569">
        <v>2</v>
      </c>
      <c r="H14" s="569">
        <v>16</v>
      </c>
      <c r="I14" s="569">
        <v>15</v>
      </c>
      <c r="J14" s="569">
        <v>3</v>
      </c>
      <c r="K14" s="569">
        <v>16</v>
      </c>
      <c r="L14" s="569">
        <v>15</v>
      </c>
      <c r="M14" s="569">
        <v>5</v>
      </c>
      <c r="N14" s="569">
        <v>15</v>
      </c>
      <c r="O14" s="569">
        <v>13</v>
      </c>
      <c r="P14" s="569">
        <v>3</v>
      </c>
      <c r="Q14" s="569">
        <v>0</v>
      </c>
      <c r="R14" s="569">
        <v>0</v>
      </c>
      <c r="S14" s="569">
        <v>0</v>
      </c>
      <c r="T14" s="569">
        <v>0</v>
      </c>
      <c r="U14" s="569">
        <v>0</v>
      </c>
      <c r="V14" s="569">
        <v>0</v>
      </c>
    </row>
    <row r="15" spans="1:16384" ht="27.6" customHeight="1">
      <c r="A15" s="595" t="s">
        <v>856</v>
      </c>
      <c r="B15" s="569">
        <v>0</v>
      </c>
      <c r="C15" s="569">
        <v>0</v>
      </c>
      <c r="D15" s="569">
        <v>0</v>
      </c>
      <c r="E15" s="569">
        <v>0</v>
      </c>
      <c r="F15" s="569">
        <v>0</v>
      </c>
      <c r="G15" s="569">
        <v>0</v>
      </c>
      <c r="H15" s="569">
        <v>0</v>
      </c>
      <c r="I15" s="569">
        <v>0</v>
      </c>
      <c r="J15" s="569">
        <v>0</v>
      </c>
      <c r="K15" s="569">
        <v>0</v>
      </c>
      <c r="L15" s="569">
        <v>0</v>
      </c>
      <c r="M15" s="569">
        <v>0</v>
      </c>
      <c r="N15" s="569">
        <v>0</v>
      </c>
      <c r="O15" s="569">
        <v>0</v>
      </c>
      <c r="P15" s="569">
        <v>0</v>
      </c>
      <c r="Q15" s="569">
        <v>24</v>
      </c>
      <c r="R15" s="569">
        <v>21</v>
      </c>
      <c r="S15" s="569">
        <v>4</v>
      </c>
      <c r="T15" s="569">
        <v>31</v>
      </c>
      <c r="U15" s="569">
        <v>27</v>
      </c>
      <c r="V15" s="569">
        <v>3</v>
      </c>
    </row>
    <row r="16" spans="1:16384" ht="27.6" customHeight="1">
      <c r="A16" s="595" t="s">
        <v>1007</v>
      </c>
      <c r="B16" s="569">
        <v>36</v>
      </c>
      <c r="C16" s="569">
        <v>28</v>
      </c>
      <c r="D16" s="569">
        <v>3</v>
      </c>
      <c r="E16" s="569">
        <v>18</v>
      </c>
      <c r="F16" s="569">
        <v>15</v>
      </c>
      <c r="G16" s="569">
        <v>2</v>
      </c>
      <c r="H16" s="569">
        <v>20</v>
      </c>
      <c r="I16" s="569">
        <v>17</v>
      </c>
      <c r="J16" s="569">
        <v>5</v>
      </c>
      <c r="K16" s="569">
        <v>18</v>
      </c>
      <c r="L16" s="569">
        <v>16</v>
      </c>
      <c r="M16" s="569">
        <v>7</v>
      </c>
      <c r="N16" s="569">
        <v>17</v>
      </c>
      <c r="O16" s="569">
        <v>13</v>
      </c>
      <c r="P16" s="569">
        <v>0</v>
      </c>
      <c r="Q16" s="569">
        <v>17</v>
      </c>
      <c r="R16" s="569">
        <v>15</v>
      </c>
      <c r="S16" s="569">
        <v>5</v>
      </c>
      <c r="T16" s="569">
        <v>0</v>
      </c>
      <c r="U16" s="569">
        <v>0</v>
      </c>
      <c r="V16" s="569">
        <v>0</v>
      </c>
    </row>
    <row r="17" spans="1:22" ht="27.6" customHeight="1">
      <c r="A17" s="595" t="s">
        <v>857</v>
      </c>
      <c r="B17" s="569">
        <v>16</v>
      </c>
      <c r="C17" s="569">
        <v>15</v>
      </c>
      <c r="D17" s="569">
        <v>3</v>
      </c>
      <c r="E17" s="569">
        <v>19</v>
      </c>
      <c r="F17" s="569">
        <v>17</v>
      </c>
      <c r="G17" s="569">
        <v>3</v>
      </c>
      <c r="H17" s="569">
        <v>17</v>
      </c>
      <c r="I17" s="569">
        <v>12</v>
      </c>
      <c r="J17" s="569">
        <v>0</v>
      </c>
      <c r="K17" s="569">
        <v>11</v>
      </c>
      <c r="L17" s="569">
        <v>8</v>
      </c>
      <c r="M17" s="569">
        <v>0</v>
      </c>
      <c r="N17" s="569">
        <v>13</v>
      </c>
      <c r="O17" s="569">
        <v>8</v>
      </c>
      <c r="P17" s="569">
        <v>0</v>
      </c>
      <c r="Q17" s="569">
        <v>14</v>
      </c>
      <c r="R17" s="569">
        <v>11</v>
      </c>
      <c r="S17" s="569">
        <v>3</v>
      </c>
      <c r="T17" s="569">
        <v>17</v>
      </c>
      <c r="U17" s="569">
        <v>13</v>
      </c>
      <c r="V17" s="569">
        <v>3</v>
      </c>
    </row>
    <row r="18" spans="1:22" ht="27.6" customHeight="1">
      <c r="A18" s="595" t="s">
        <v>858</v>
      </c>
      <c r="B18" s="569">
        <v>84</v>
      </c>
      <c r="C18" s="569">
        <v>84</v>
      </c>
      <c r="D18" s="569">
        <v>12</v>
      </c>
      <c r="E18" s="569">
        <v>64</v>
      </c>
      <c r="F18" s="569">
        <v>63</v>
      </c>
      <c r="G18" s="569">
        <v>7</v>
      </c>
      <c r="H18" s="569">
        <v>57</v>
      </c>
      <c r="I18" s="569">
        <v>53</v>
      </c>
      <c r="J18" s="569">
        <v>6</v>
      </c>
      <c r="K18" s="569">
        <v>85</v>
      </c>
      <c r="L18" s="569">
        <v>82</v>
      </c>
      <c r="M18" s="569">
        <v>7</v>
      </c>
      <c r="N18" s="569">
        <v>80</v>
      </c>
      <c r="O18" s="569">
        <v>76</v>
      </c>
      <c r="P18" s="569">
        <v>7</v>
      </c>
      <c r="Q18" s="569">
        <v>76</v>
      </c>
      <c r="R18" s="569">
        <v>71</v>
      </c>
      <c r="S18" s="569">
        <v>7</v>
      </c>
      <c r="T18" s="569">
        <v>71</v>
      </c>
      <c r="U18" s="569">
        <v>64</v>
      </c>
      <c r="V18" s="569">
        <v>11</v>
      </c>
    </row>
    <row r="19" spans="1:22" ht="27.6" customHeight="1">
      <c r="A19" s="595" t="s">
        <v>859</v>
      </c>
      <c r="B19" s="569">
        <v>54</v>
      </c>
      <c r="C19" s="569">
        <v>10</v>
      </c>
      <c r="D19" s="569">
        <v>23</v>
      </c>
      <c r="E19" s="569">
        <v>59</v>
      </c>
      <c r="F19" s="569">
        <v>16</v>
      </c>
      <c r="G19" s="569">
        <v>27</v>
      </c>
      <c r="H19" s="569">
        <v>65</v>
      </c>
      <c r="I19" s="569">
        <v>30</v>
      </c>
      <c r="J19" s="569">
        <v>36</v>
      </c>
      <c r="K19" s="569">
        <v>54</v>
      </c>
      <c r="L19" s="569">
        <v>29</v>
      </c>
      <c r="M19" s="569">
        <v>30</v>
      </c>
      <c r="N19" s="569">
        <v>53</v>
      </c>
      <c r="O19" s="569">
        <v>33</v>
      </c>
      <c r="P19" s="569">
        <v>25</v>
      </c>
      <c r="Q19" s="569">
        <v>33</v>
      </c>
      <c r="R19" s="569">
        <v>18</v>
      </c>
      <c r="S19" s="569">
        <v>19</v>
      </c>
      <c r="T19" s="569">
        <v>37</v>
      </c>
      <c r="U19" s="569">
        <v>25</v>
      </c>
      <c r="V19" s="569">
        <v>18</v>
      </c>
    </row>
    <row r="20" spans="1:22" ht="27.6" customHeight="1">
      <c r="A20" s="595" t="s">
        <v>860</v>
      </c>
      <c r="B20" s="569">
        <v>17</v>
      </c>
      <c r="C20" s="569">
        <v>5</v>
      </c>
      <c r="D20" s="569">
        <v>2</v>
      </c>
      <c r="E20" s="569">
        <v>16</v>
      </c>
      <c r="F20" s="569">
        <v>10</v>
      </c>
      <c r="G20" s="569">
        <v>4</v>
      </c>
      <c r="H20" s="569">
        <v>18</v>
      </c>
      <c r="I20" s="569">
        <v>8</v>
      </c>
      <c r="J20" s="569">
        <v>0</v>
      </c>
      <c r="K20" s="569">
        <v>18</v>
      </c>
      <c r="L20" s="569">
        <v>14</v>
      </c>
      <c r="M20" s="569">
        <v>4</v>
      </c>
      <c r="N20" s="569">
        <v>18</v>
      </c>
      <c r="O20" s="569">
        <v>9</v>
      </c>
      <c r="P20" s="569">
        <v>14</v>
      </c>
      <c r="Q20" s="569">
        <v>20</v>
      </c>
      <c r="R20" s="569">
        <v>10</v>
      </c>
      <c r="S20" s="569">
        <v>4</v>
      </c>
      <c r="T20" s="569">
        <v>14</v>
      </c>
      <c r="U20" s="569">
        <v>4</v>
      </c>
      <c r="V20" s="569">
        <v>4</v>
      </c>
    </row>
    <row r="21" spans="1:22" ht="27.6" customHeight="1">
      <c r="A21" s="595" t="s">
        <v>1008</v>
      </c>
      <c r="B21" s="569">
        <v>20</v>
      </c>
      <c r="C21" s="569">
        <v>8</v>
      </c>
      <c r="D21" s="569">
        <v>3</v>
      </c>
      <c r="E21" s="569">
        <v>16</v>
      </c>
      <c r="F21" s="569">
        <v>9</v>
      </c>
      <c r="G21" s="569">
        <v>4</v>
      </c>
      <c r="H21" s="569">
        <v>18</v>
      </c>
      <c r="I21" s="569">
        <v>7</v>
      </c>
      <c r="J21" s="569">
        <v>0</v>
      </c>
      <c r="K21" s="569">
        <v>18</v>
      </c>
      <c r="L21" s="569">
        <v>9</v>
      </c>
      <c r="M21" s="569">
        <v>9</v>
      </c>
      <c r="N21" s="569">
        <v>0</v>
      </c>
      <c r="O21" s="569">
        <v>0</v>
      </c>
      <c r="P21" s="569">
        <v>0</v>
      </c>
      <c r="Q21" s="569">
        <v>0</v>
      </c>
      <c r="R21" s="569">
        <v>0</v>
      </c>
      <c r="S21" s="569">
        <v>0</v>
      </c>
      <c r="T21" s="569">
        <v>0</v>
      </c>
      <c r="U21" s="569">
        <v>0</v>
      </c>
      <c r="V21" s="569">
        <v>0</v>
      </c>
    </row>
    <row r="22" spans="1:22" ht="27.6" customHeight="1">
      <c r="A22" s="595" t="s">
        <v>1009</v>
      </c>
      <c r="B22" s="569">
        <v>0</v>
      </c>
      <c r="C22" s="569">
        <v>0</v>
      </c>
      <c r="D22" s="569">
        <v>0</v>
      </c>
      <c r="E22" s="569">
        <v>0</v>
      </c>
      <c r="F22" s="569">
        <v>0</v>
      </c>
      <c r="G22" s="569">
        <v>0</v>
      </c>
      <c r="H22" s="569">
        <v>45</v>
      </c>
      <c r="I22" s="569">
        <v>2</v>
      </c>
      <c r="J22" s="569">
        <v>1</v>
      </c>
      <c r="K22" s="569">
        <v>45</v>
      </c>
      <c r="L22" s="569">
        <v>3</v>
      </c>
      <c r="M22" s="569">
        <v>1</v>
      </c>
      <c r="N22" s="569">
        <v>44</v>
      </c>
      <c r="O22" s="569">
        <v>4</v>
      </c>
      <c r="P22" s="569">
        <v>3</v>
      </c>
      <c r="Q22" s="569">
        <v>41</v>
      </c>
      <c r="R22" s="569">
        <v>1</v>
      </c>
      <c r="S22" s="569">
        <v>3</v>
      </c>
      <c r="T22" s="569">
        <v>0</v>
      </c>
      <c r="U22" s="569">
        <v>0</v>
      </c>
      <c r="V22" s="569">
        <v>0</v>
      </c>
    </row>
    <row r="23" spans="1:22" ht="27.6" customHeight="1">
      <c r="A23" s="595" t="s">
        <v>914</v>
      </c>
      <c r="B23" s="569">
        <v>9</v>
      </c>
      <c r="C23" s="569">
        <v>0</v>
      </c>
      <c r="D23" s="569">
        <v>1</v>
      </c>
      <c r="E23" s="569">
        <v>8</v>
      </c>
      <c r="F23" s="569">
        <v>0</v>
      </c>
      <c r="G23" s="569">
        <v>5</v>
      </c>
      <c r="H23" s="569">
        <v>8</v>
      </c>
      <c r="I23" s="569">
        <v>0</v>
      </c>
      <c r="J23" s="569">
        <v>3</v>
      </c>
      <c r="K23" s="569">
        <v>9</v>
      </c>
      <c r="L23" s="569">
        <v>0</v>
      </c>
      <c r="M23" s="569">
        <v>1</v>
      </c>
      <c r="N23" s="569">
        <v>9</v>
      </c>
      <c r="O23" s="569">
        <v>0</v>
      </c>
      <c r="P23" s="569">
        <v>1</v>
      </c>
      <c r="Q23" s="569">
        <v>9</v>
      </c>
      <c r="R23" s="569">
        <v>0</v>
      </c>
      <c r="S23" s="569">
        <v>1</v>
      </c>
      <c r="T23" s="569">
        <v>12</v>
      </c>
      <c r="U23" s="569">
        <v>0</v>
      </c>
      <c r="V23" s="569">
        <v>7</v>
      </c>
    </row>
    <row r="24" spans="1:22" ht="27.6" customHeight="1">
      <c r="A24" s="595" t="s">
        <v>915</v>
      </c>
      <c r="B24" s="569">
        <v>45</v>
      </c>
      <c r="C24" s="569">
        <v>34</v>
      </c>
      <c r="D24" s="569">
        <v>9</v>
      </c>
      <c r="E24" s="569">
        <v>52</v>
      </c>
      <c r="F24" s="569">
        <v>42</v>
      </c>
      <c r="G24" s="569">
        <v>6</v>
      </c>
      <c r="H24" s="569">
        <v>49</v>
      </c>
      <c r="I24" s="569">
        <v>35</v>
      </c>
      <c r="J24" s="569">
        <v>4</v>
      </c>
      <c r="K24" s="569">
        <v>43</v>
      </c>
      <c r="L24" s="569">
        <v>36</v>
      </c>
      <c r="M24" s="569">
        <v>10</v>
      </c>
      <c r="N24" s="569">
        <v>47</v>
      </c>
      <c r="O24" s="569">
        <v>38</v>
      </c>
      <c r="P24" s="569">
        <v>9</v>
      </c>
      <c r="Q24" s="569">
        <v>54</v>
      </c>
      <c r="R24" s="569">
        <v>39</v>
      </c>
      <c r="S24" s="569">
        <v>13</v>
      </c>
      <c r="T24" s="569">
        <v>52</v>
      </c>
      <c r="U24" s="569">
        <v>35</v>
      </c>
      <c r="V24" s="569">
        <v>18</v>
      </c>
    </row>
    <row r="25" spans="1:22" ht="27.6" customHeight="1">
      <c r="A25" s="595" t="s">
        <v>917</v>
      </c>
      <c r="B25" s="569">
        <v>239</v>
      </c>
      <c r="C25" s="569">
        <v>47</v>
      </c>
      <c r="D25" s="569">
        <v>17</v>
      </c>
      <c r="E25" s="569">
        <v>269</v>
      </c>
      <c r="F25" s="569">
        <v>45</v>
      </c>
      <c r="G25" s="569">
        <v>28</v>
      </c>
      <c r="H25" s="569">
        <v>259</v>
      </c>
      <c r="I25" s="569">
        <v>57</v>
      </c>
      <c r="J25" s="569">
        <v>23</v>
      </c>
      <c r="K25" s="569">
        <v>251</v>
      </c>
      <c r="L25" s="569">
        <v>59</v>
      </c>
      <c r="M25" s="569">
        <v>24</v>
      </c>
      <c r="N25" s="569">
        <v>258</v>
      </c>
      <c r="O25" s="569">
        <v>66</v>
      </c>
      <c r="P25" s="569">
        <v>27</v>
      </c>
      <c r="Q25" s="569">
        <v>254</v>
      </c>
      <c r="R25" s="569">
        <v>55</v>
      </c>
      <c r="S25" s="569">
        <v>26</v>
      </c>
      <c r="T25" s="569">
        <v>241</v>
      </c>
      <c r="U25" s="569">
        <v>40</v>
      </c>
      <c r="V25" s="569">
        <v>34</v>
      </c>
    </row>
    <row r="26" spans="1:22">
      <c r="A26" s="586" t="s">
        <v>512</v>
      </c>
    </row>
    <row r="27" spans="1:22">
      <c r="B27" s="586"/>
      <c r="C27" s="586"/>
      <c r="D27" s="586"/>
      <c r="E27" s="586"/>
      <c r="F27" s="586"/>
      <c r="G27" s="586"/>
      <c r="H27" s="586"/>
    </row>
  </sheetData>
  <mergeCells count="1495">
    <mergeCell ref="B2:D2"/>
    <mergeCell ref="E2:G2"/>
    <mergeCell ref="H2:J2"/>
    <mergeCell ref="K2:M2"/>
    <mergeCell ref="N2:P2"/>
    <mergeCell ref="Q2:S2"/>
    <mergeCell ref="T2:V2"/>
    <mergeCell ref="XEZ1:XFD1"/>
    <mergeCell ref="XCL1:XCV1"/>
    <mergeCell ref="XCW1:XDG1"/>
    <mergeCell ref="XDH1:XDR1"/>
    <mergeCell ref="XDS1:XEC1"/>
    <mergeCell ref="XED1:XEN1"/>
    <mergeCell ref="XEO1:XEY1"/>
    <mergeCell ref="WZX1:XAH1"/>
    <mergeCell ref="XAI1:XAS1"/>
    <mergeCell ref="XAT1:XBD1"/>
    <mergeCell ref="XBE1:XBO1"/>
    <mergeCell ref="XBP1:XBZ1"/>
    <mergeCell ref="XCA1:XCK1"/>
    <mergeCell ref="WXJ1:WXT1"/>
    <mergeCell ref="WXU1:WYE1"/>
    <mergeCell ref="WYF1:WYP1"/>
    <mergeCell ref="WYQ1:WZA1"/>
    <mergeCell ref="WZB1:WZL1"/>
    <mergeCell ref="WZM1:WZW1"/>
    <mergeCell ref="WUV1:WVF1"/>
    <mergeCell ref="WVG1:WVQ1"/>
    <mergeCell ref="WVR1:WWB1"/>
    <mergeCell ref="WWC1:WWM1"/>
    <mergeCell ref="WWN1:WWX1"/>
    <mergeCell ref="WWY1:WXI1"/>
    <mergeCell ref="WSH1:WSR1"/>
    <mergeCell ref="WSS1:WTC1"/>
    <mergeCell ref="WTD1:WTN1"/>
    <mergeCell ref="WTO1:WTY1"/>
    <mergeCell ref="WTZ1:WUJ1"/>
    <mergeCell ref="WUK1:WUU1"/>
    <mergeCell ref="WPT1:WQD1"/>
    <mergeCell ref="WQE1:WQO1"/>
    <mergeCell ref="WQP1:WQZ1"/>
    <mergeCell ref="WRA1:WRK1"/>
    <mergeCell ref="WRL1:WRV1"/>
    <mergeCell ref="WRW1:WSG1"/>
    <mergeCell ref="WNF1:WNP1"/>
    <mergeCell ref="WNQ1:WOA1"/>
    <mergeCell ref="WOB1:WOL1"/>
    <mergeCell ref="WOM1:WOW1"/>
    <mergeCell ref="WOX1:WPH1"/>
    <mergeCell ref="WPI1:WPS1"/>
    <mergeCell ref="WKR1:WLB1"/>
    <mergeCell ref="WLC1:WLM1"/>
    <mergeCell ref="WLN1:WLX1"/>
    <mergeCell ref="WLY1:WMI1"/>
    <mergeCell ref="WMJ1:WMT1"/>
    <mergeCell ref="WMU1:WNE1"/>
    <mergeCell ref="WID1:WIN1"/>
    <mergeCell ref="WIO1:WIY1"/>
    <mergeCell ref="WIZ1:WJJ1"/>
    <mergeCell ref="WJK1:WJU1"/>
    <mergeCell ref="WJV1:WKF1"/>
    <mergeCell ref="WKG1:WKQ1"/>
    <mergeCell ref="WFP1:WFZ1"/>
    <mergeCell ref="WGA1:WGK1"/>
    <mergeCell ref="WGL1:WGV1"/>
    <mergeCell ref="WGW1:WHG1"/>
    <mergeCell ref="WHH1:WHR1"/>
    <mergeCell ref="WHS1:WIC1"/>
    <mergeCell ref="WDB1:WDL1"/>
    <mergeCell ref="WDM1:WDW1"/>
    <mergeCell ref="WDX1:WEH1"/>
    <mergeCell ref="WEI1:WES1"/>
    <mergeCell ref="WET1:WFD1"/>
    <mergeCell ref="WFE1:WFO1"/>
    <mergeCell ref="WAN1:WAX1"/>
    <mergeCell ref="WAY1:WBI1"/>
    <mergeCell ref="WBJ1:WBT1"/>
    <mergeCell ref="WBU1:WCE1"/>
    <mergeCell ref="WCF1:WCP1"/>
    <mergeCell ref="WCQ1:WDA1"/>
    <mergeCell ref="VXZ1:VYJ1"/>
    <mergeCell ref="VYK1:VYU1"/>
    <mergeCell ref="VYV1:VZF1"/>
    <mergeCell ref="VZG1:VZQ1"/>
    <mergeCell ref="VZR1:WAB1"/>
    <mergeCell ref="WAC1:WAM1"/>
    <mergeCell ref="VVL1:VVV1"/>
    <mergeCell ref="VVW1:VWG1"/>
    <mergeCell ref="VWH1:VWR1"/>
    <mergeCell ref="VWS1:VXC1"/>
    <mergeCell ref="VXD1:VXN1"/>
    <mergeCell ref="VXO1:VXY1"/>
    <mergeCell ref="VSX1:VTH1"/>
    <mergeCell ref="VTI1:VTS1"/>
    <mergeCell ref="VTT1:VUD1"/>
    <mergeCell ref="VUE1:VUO1"/>
    <mergeCell ref="VUP1:VUZ1"/>
    <mergeCell ref="VVA1:VVK1"/>
    <mergeCell ref="VQJ1:VQT1"/>
    <mergeCell ref="VQU1:VRE1"/>
    <mergeCell ref="VRF1:VRP1"/>
    <mergeCell ref="VRQ1:VSA1"/>
    <mergeCell ref="VSB1:VSL1"/>
    <mergeCell ref="VSM1:VSW1"/>
    <mergeCell ref="VNV1:VOF1"/>
    <mergeCell ref="VOG1:VOQ1"/>
    <mergeCell ref="VOR1:VPB1"/>
    <mergeCell ref="VPC1:VPM1"/>
    <mergeCell ref="VPN1:VPX1"/>
    <mergeCell ref="VPY1:VQI1"/>
    <mergeCell ref="VLH1:VLR1"/>
    <mergeCell ref="VLS1:VMC1"/>
    <mergeCell ref="VMD1:VMN1"/>
    <mergeCell ref="VMO1:VMY1"/>
    <mergeCell ref="VMZ1:VNJ1"/>
    <mergeCell ref="VNK1:VNU1"/>
    <mergeCell ref="VIT1:VJD1"/>
    <mergeCell ref="VJE1:VJO1"/>
    <mergeCell ref="VJP1:VJZ1"/>
    <mergeCell ref="VKA1:VKK1"/>
    <mergeCell ref="VKL1:VKV1"/>
    <mergeCell ref="VKW1:VLG1"/>
    <mergeCell ref="VGF1:VGP1"/>
    <mergeCell ref="VGQ1:VHA1"/>
    <mergeCell ref="VHB1:VHL1"/>
    <mergeCell ref="VHM1:VHW1"/>
    <mergeCell ref="VHX1:VIH1"/>
    <mergeCell ref="VII1:VIS1"/>
    <mergeCell ref="VDR1:VEB1"/>
    <mergeCell ref="VEC1:VEM1"/>
    <mergeCell ref="VEN1:VEX1"/>
    <mergeCell ref="VEY1:VFI1"/>
    <mergeCell ref="VFJ1:VFT1"/>
    <mergeCell ref="VFU1:VGE1"/>
    <mergeCell ref="VBD1:VBN1"/>
    <mergeCell ref="VBO1:VBY1"/>
    <mergeCell ref="VBZ1:VCJ1"/>
    <mergeCell ref="VCK1:VCU1"/>
    <mergeCell ref="VCV1:VDF1"/>
    <mergeCell ref="VDG1:VDQ1"/>
    <mergeCell ref="UYP1:UYZ1"/>
    <mergeCell ref="UZA1:UZK1"/>
    <mergeCell ref="UZL1:UZV1"/>
    <mergeCell ref="UZW1:VAG1"/>
    <mergeCell ref="VAH1:VAR1"/>
    <mergeCell ref="VAS1:VBC1"/>
    <mergeCell ref="UWB1:UWL1"/>
    <mergeCell ref="UWM1:UWW1"/>
    <mergeCell ref="UWX1:UXH1"/>
    <mergeCell ref="UXI1:UXS1"/>
    <mergeCell ref="UXT1:UYD1"/>
    <mergeCell ref="UYE1:UYO1"/>
    <mergeCell ref="UTN1:UTX1"/>
    <mergeCell ref="UTY1:UUI1"/>
    <mergeCell ref="UUJ1:UUT1"/>
    <mergeCell ref="UUU1:UVE1"/>
    <mergeCell ref="UVF1:UVP1"/>
    <mergeCell ref="UVQ1:UWA1"/>
    <mergeCell ref="UQZ1:URJ1"/>
    <mergeCell ref="URK1:URU1"/>
    <mergeCell ref="URV1:USF1"/>
    <mergeCell ref="USG1:USQ1"/>
    <mergeCell ref="USR1:UTB1"/>
    <mergeCell ref="UTC1:UTM1"/>
    <mergeCell ref="UOL1:UOV1"/>
    <mergeCell ref="UOW1:UPG1"/>
    <mergeCell ref="UPH1:UPR1"/>
    <mergeCell ref="UPS1:UQC1"/>
    <mergeCell ref="UQD1:UQN1"/>
    <mergeCell ref="UQO1:UQY1"/>
    <mergeCell ref="ULX1:UMH1"/>
    <mergeCell ref="UMI1:UMS1"/>
    <mergeCell ref="UMT1:UND1"/>
    <mergeCell ref="UNE1:UNO1"/>
    <mergeCell ref="UNP1:UNZ1"/>
    <mergeCell ref="UOA1:UOK1"/>
    <mergeCell ref="UJJ1:UJT1"/>
    <mergeCell ref="UJU1:UKE1"/>
    <mergeCell ref="UKF1:UKP1"/>
    <mergeCell ref="UKQ1:ULA1"/>
    <mergeCell ref="ULB1:ULL1"/>
    <mergeCell ref="ULM1:ULW1"/>
    <mergeCell ref="UGV1:UHF1"/>
    <mergeCell ref="UHG1:UHQ1"/>
    <mergeCell ref="UHR1:UIB1"/>
    <mergeCell ref="UIC1:UIM1"/>
    <mergeCell ref="UIN1:UIX1"/>
    <mergeCell ref="UIY1:UJI1"/>
    <mergeCell ref="UEH1:UER1"/>
    <mergeCell ref="UES1:UFC1"/>
    <mergeCell ref="UFD1:UFN1"/>
    <mergeCell ref="UFO1:UFY1"/>
    <mergeCell ref="UFZ1:UGJ1"/>
    <mergeCell ref="UGK1:UGU1"/>
    <mergeCell ref="UBT1:UCD1"/>
    <mergeCell ref="UCE1:UCO1"/>
    <mergeCell ref="UCP1:UCZ1"/>
    <mergeCell ref="UDA1:UDK1"/>
    <mergeCell ref="UDL1:UDV1"/>
    <mergeCell ref="UDW1:UEG1"/>
    <mergeCell ref="TZF1:TZP1"/>
    <mergeCell ref="TZQ1:UAA1"/>
    <mergeCell ref="UAB1:UAL1"/>
    <mergeCell ref="UAM1:UAW1"/>
    <mergeCell ref="UAX1:UBH1"/>
    <mergeCell ref="UBI1:UBS1"/>
    <mergeCell ref="TWR1:TXB1"/>
    <mergeCell ref="TXC1:TXM1"/>
    <mergeCell ref="TXN1:TXX1"/>
    <mergeCell ref="TXY1:TYI1"/>
    <mergeCell ref="TYJ1:TYT1"/>
    <mergeCell ref="TYU1:TZE1"/>
    <mergeCell ref="TUD1:TUN1"/>
    <mergeCell ref="TUO1:TUY1"/>
    <mergeCell ref="TUZ1:TVJ1"/>
    <mergeCell ref="TVK1:TVU1"/>
    <mergeCell ref="TVV1:TWF1"/>
    <mergeCell ref="TWG1:TWQ1"/>
    <mergeCell ref="TRP1:TRZ1"/>
    <mergeCell ref="TSA1:TSK1"/>
    <mergeCell ref="TSL1:TSV1"/>
    <mergeCell ref="TSW1:TTG1"/>
    <mergeCell ref="TTH1:TTR1"/>
    <mergeCell ref="TTS1:TUC1"/>
    <mergeCell ref="TPB1:TPL1"/>
    <mergeCell ref="TPM1:TPW1"/>
    <mergeCell ref="TPX1:TQH1"/>
    <mergeCell ref="TQI1:TQS1"/>
    <mergeCell ref="TQT1:TRD1"/>
    <mergeCell ref="TRE1:TRO1"/>
    <mergeCell ref="TMN1:TMX1"/>
    <mergeCell ref="TMY1:TNI1"/>
    <mergeCell ref="TNJ1:TNT1"/>
    <mergeCell ref="TNU1:TOE1"/>
    <mergeCell ref="TOF1:TOP1"/>
    <mergeCell ref="TOQ1:TPA1"/>
    <mergeCell ref="TJZ1:TKJ1"/>
    <mergeCell ref="TKK1:TKU1"/>
    <mergeCell ref="TKV1:TLF1"/>
    <mergeCell ref="TLG1:TLQ1"/>
    <mergeCell ref="TLR1:TMB1"/>
    <mergeCell ref="TMC1:TMM1"/>
    <mergeCell ref="THL1:THV1"/>
    <mergeCell ref="THW1:TIG1"/>
    <mergeCell ref="TIH1:TIR1"/>
    <mergeCell ref="TIS1:TJC1"/>
    <mergeCell ref="TJD1:TJN1"/>
    <mergeCell ref="TJO1:TJY1"/>
    <mergeCell ref="TEX1:TFH1"/>
    <mergeCell ref="TFI1:TFS1"/>
    <mergeCell ref="TFT1:TGD1"/>
    <mergeCell ref="TGE1:TGO1"/>
    <mergeCell ref="TGP1:TGZ1"/>
    <mergeCell ref="THA1:THK1"/>
    <mergeCell ref="TCJ1:TCT1"/>
    <mergeCell ref="TCU1:TDE1"/>
    <mergeCell ref="TDF1:TDP1"/>
    <mergeCell ref="TDQ1:TEA1"/>
    <mergeCell ref="TEB1:TEL1"/>
    <mergeCell ref="TEM1:TEW1"/>
    <mergeCell ref="SZV1:TAF1"/>
    <mergeCell ref="TAG1:TAQ1"/>
    <mergeCell ref="TAR1:TBB1"/>
    <mergeCell ref="TBC1:TBM1"/>
    <mergeCell ref="TBN1:TBX1"/>
    <mergeCell ref="TBY1:TCI1"/>
    <mergeCell ref="SXH1:SXR1"/>
    <mergeCell ref="SXS1:SYC1"/>
    <mergeCell ref="SYD1:SYN1"/>
    <mergeCell ref="SYO1:SYY1"/>
    <mergeCell ref="SYZ1:SZJ1"/>
    <mergeCell ref="SZK1:SZU1"/>
    <mergeCell ref="SUT1:SVD1"/>
    <mergeCell ref="SVE1:SVO1"/>
    <mergeCell ref="SVP1:SVZ1"/>
    <mergeCell ref="SWA1:SWK1"/>
    <mergeCell ref="SWL1:SWV1"/>
    <mergeCell ref="SWW1:SXG1"/>
    <mergeCell ref="SSF1:SSP1"/>
    <mergeCell ref="SSQ1:STA1"/>
    <mergeCell ref="STB1:STL1"/>
    <mergeCell ref="STM1:STW1"/>
    <mergeCell ref="STX1:SUH1"/>
    <mergeCell ref="SUI1:SUS1"/>
    <mergeCell ref="SPR1:SQB1"/>
    <mergeCell ref="SQC1:SQM1"/>
    <mergeCell ref="SQN1:SQX1"/>
    <mergeCell ref="SQY1:SRI1"/>
    <mergeCell ref="SRJ1:SRT1"/>
    <mergeCell ref="SRU1:SSE1"/>
    <mergeCell ref="SND1:SNN1"/>
    <mergeCell ref="SNO1:SNY1"/>
    <mergeCell ref="SNZ1:SOJ1"/>
    <mergeCell ref="SOK1:SOU1"/>
    <mergeCell ref="SOV1:SPF1"/>
    <mergeCell ref="SPG1:SPQ1"/>
    <mergeCell ref="SKP1:SKZ1"/>
    <mergeCell ref="SLA1:SLK1"/>
    <mergeCell ref="SLL1:SLV1"/>
    <mergeCell ref="SLW1:SMG1"/>
    <mergeCell ref="SMH1:SMR1"/>
    <mergeCell ref="SMS1:SNC1"/>
    <mergeCell ref="SIB1:SIL1"/>
    <mergeCell ref="SIM1:SIW1"/>
    <mergeCell ref="SIX1:SJH1"/>
    <mergeCell ref="SJI1:SJS1"/>
    <mergeCell ref="SJT1:SKD1"/>
    <mergeCell ref="SKE1:SKO1"/>
    <mergeCell ref="SFN1:SFX1"/>
    <mergeCell ref="SFY1:SGI1"/>
    <mergeCell ref="SGJ1:SGT1"/>
    <mergeCell ref="SGU1:SHE1"/>
    <mergeCell ref="SHF1:SHP1"/>
    <mergeCell ref="SHQ1:SIA1"/>
    <mergeCell ref="SCZ1:SDJ1"/>
    <mergeCell ref="SDK1:SDU1"/>
    <mergeCell ref="SDV1:SEF1"/>
    <mergeCell ref="SEG1:SEQ1"/>
    <mergeCell ref="SER1:SFB1"/>
    <mergeCell ref="SFC1:SFM1"/>
    <mergeCell ref="SAL1:SAV1"/>
    <mergeCell ref="SAW1:SBG1"/>
    <mergeCell ref="SBH1:SBR1"/>
    <mergeCell ref="SBS1:SCC1"/>
    <mergeCell ref="SCD1:SCN1"/>
    <mergeCell ref="SCO1:SCY1"/>
    <mergeCell ref="RXX1:RYH1"/>
    <mergeCell ref="RYI1:RYS1"/>
    <mergeCell ref="RYT1:RZD1"/>
    <mergeCell ref="RZE1:RZO1"/>
    <mergeCell ref="RZP1:RZZ1"/>
    <mergeCell ref="SAA1:SAK1"/>
    <mergeCell ref="RVJ1:RVT1"/>
    <mergeCell ref="RVU1:RWE1"/>
    <mergeCell ref="RWF1:RWP1"/>
    <mergeCell ref="RWQ1:RXA1"/>
    <mergeCell ref="RXB1:RXL1"/>
    <mergeCell ref="RXM1:RXW1"/>
    <mergeCell ref="RSV1:RTF1"/>
    <mergeCell ref="RTG1:RTQ1"/>
    <mergeCell ref="RTR1:RUB1"/>
    <mergeCell ref="RUC1:RUM1"/>
    <mergeCell ref="RUN1:RUX1"/>
    <mergeCell ref="RUY1:RVI1"/>
    <mergeCell ref="RQH1:RQR1"/>
    <mergeCell ref="RQS1:RRC1"/>
    <mergeCell ref="RRD1:RRN1"/>
    <mergeCell ref="RRO1:RRY1"/>
    <mergeCell ref="RRZ1:RSJ1"/>
    <mergeCell ref="RSK1:RSU1"/>
    <mergeCell ref="RNT1:ROD1"/>
    <mergeCell ref="ROE1:ROO1"/>
    <mergeCell ref="ROP1:ROZ1"/>
    <mergeCell ref="RPA1:RPK1"/>
    <mergeCell ref="RPL1:RPV1"/>
    <mergeCell ref="RPW1:RQG1"/>
    <mergeCell ref="RLF1:RLP1"/>
    <mergeCell ref="RLQ1:RMA1"/>
    <mergeCell ref="RMB1:RML1"/>
    <mergeCell ref="RMM1:RMW1"/>
    <mergeCell ref="RMX1:RNH1"/>
    <mergeCell ref="RNI1:RNS1"/>
    <mergeCell ref="RIR1:RJB1"/>
    <mergeCell ref="RJC1:RJM1"/>
    <mergeCell ref="RJN1:RJX1"/>
    <mergeCell ref="RJY1:RKI1"/>
    <mergeCell ref="RKJ1:RKT1"/>
    <mergeCell ref="RKU1:RLE1"/>
    <mergeCell ref="RGD1:RGN1"/>
    <mergeCell ref="RGO1:RGY1"/>
    <mergeCell ref="RGZ1:RHJ1"/>
    <mergeCell ref="RHK1:RHU1"/>
    <mergeCell ref="RHV1:RIF1"/>
    <mergeCell ref="RIG1:RIQ1"/>
    <mergeCell ref="RDP1:RDZ1"/>
    <mergeCell ref="REA1:REK1"/>
    <mergeCell ref="REL1:REV1"/>
    <mergeCell ref="REW1:RFG1"/>
    <mergeCell ref="RFH1:RFR1"/>
    <mergeCell ref="RFS1:RGC1"/>
    <mergeCell ref="RBB1:RBL1"/>
    <mergeCell ref="RBM1:RBW1"/>
    <mergeCell ref="RBX1:RCH1"/>
    <mergeCell ref="RCI1:RCS1"/>
    <mergeCell ref="RCT1:RDD1"/>
    <mergeCell ref="RDE1:RDO1"/>
    <mergeCell ref="QYN1:QYX1"/>
    <mergeCell ref="QYY1:QZI1"/>
    <mergeCell ref="QZJ1:QZT1"/>
    <mergeCell ref="QZU1:RAE1"/>
    <mergeCell ref="RAF1:RAP1"/>
    <mergeCell ref="RAQ1:RBA1"/>
    <mergeCell ref="QVZ1:QWJ1"/>
    <mergeCell ref="QWK1:QWU1"/>
    <mergeCell ref="QWV1:QXF1"/>
    <mergeCell ref="QXG1:QXQ1"/>
    <mergeCell ref="QXR1:QYB1"/>
    <mergeCell ref="QYC1:QYM1"/>
    <mergeCell ref="QTL1:QTV1"/>
    <mergeCell ref="QTW1:QUG1"/>
    <mergeCell ref="QUH1:QUR1"/>
    <mergeCell ref="QUS1:QVC1"/>
    <mergeCell ref="QVD1:QVN1"/>
    <mergeCell ref="QVO1:QVY1"/>
    <mergeCell ref="QQX1:QRH1"/>
    <mergeCell ref="QRI1:QRS1"/>
    <mergeCell ref="QRT1:QSD1"/>
    <mergeCell ref="QSE1:QSO1"/>
    <mergeCell ref="QSP1:QSZ1"/>
    <mergeCell ref="QTA1:QTK1"/>
    <mergeCell ref="QOJ1:QOT1"/>
    <mergeCell ref="QOU1:QPE1"/>
    <mergeCell ref="QPF1:QPP1"/>
    <mergeCell ref="QPQ1:QQA1"/>
    <mergeCell ref="QQB1:QQL1"/>
    <mergeCell ref="QQM1:QQW1"/>
    <mergeCell ref="QLV1:QMF1"/>
    <mergeCell ref="QMG1:QMQ1"/>
    <mergeCell ref="QMR1:QNB1"/>
    <mergeCell ref="QNC1:QNM1"/>
    <mergeCell ref="QNN1:QNX1"/>
    <mergeCell ref="QNY1:QOI1"/>
    <mergeCell ref="QJH1:QJR1"/>
    <mergeCell ref="QJS1:QKC1"/>
    <mergeCell ref="QKD1:QKN1"/>
    <mergeCell ref="QKO1:QKY1"/>
    <mergeCell ref="QKZ1:QLJ1"/>
    <mergeCell ref="QLK1:QLU1"/>
    <mergeCell ref="QGT1:QHD1"/>
    <mergeCell ref="QHE1:QHO1"/>
    <mergeCell ref="QHP1:QHZ1"/>
    <mergeCell ref="QIA1:QIK1"/>
    <mergeCell ref="QIL1:QIV1"/>
    <mergeCell ref="QIW1:QJG1"/>
    <mergeCell ref="QEF1:QEP1"/>
    <mergeCell ref="QEQ1:QFA1"/>
    <mergeCell ref="QFB1:QFL1"/>
    <mergeCell ref="QFM1:QFW1"/>
    <mergeCell ref="QFX1:QGH1"/>
    <mergeCell ref="QGI1:QGS1"/>
    <mergeCell ref="QBR1:QCB1"/>
    <mergeCell ref="QCC1:QCM1"/>
    <mergeCell ref="QCN1:QCX1"/>
    <mergeCell ref="QCY1:QDI1"/>
    <mergeCell ref="QDJ1:QDT1"/>
    <mergeCell ref="QDU1:QEE1"/>
    <mergeCell ref="PZD1:PZN1"/>
    <mergeCell ref="PZO1:PZY1"/>
    <mergeCell ref="PZZ1:QAJ1"/>
    <mergeCell ref="QAK1:QAU1"/>
    <mergeCell ref="QAV1:QBF1"/>
    <mergeCell ref="QBG1:QBQ1"/>
    <mergeCell ref="PWP1:PWZ1"/>
    <mergeCell ref="PXA1:PXK1"/>
    <mergeCell ref="PXL1:PXV1"/>
    <mergeCell ref="PXW1:PYG1"/>
    <mergeCell ref="PYH1:PYR1"/>
    <mergeCell ref="PYS1:PZC1"/>
    <mergeCell ref="PUB1:PUL1"/>
    <mergeCell ref="PUM1:PUW1"/>
    <mergeCell ref="PUX1:PVH1"/>
    <mergeCell ref="PVI1:PVS1"/>
    <mergeCell ref="PVT1:PWD1"/>
    <mergeCell ref="PWE1:PWO1"/>
    <mergeCell ref="PRN1:PRX1"/>
    <mergeCell ref="PRY1:PSI1"/>
    <mergeCell ref="PSJ1:PST1"/>
    <mergeCell ref="PSU1:PTE1"/>
    <mergeCell ref="PTF1:PTP1"/>
    <mergeCell ref="PTQ1:PUA1"/>
    <mergeCell ref="POZ1:PPJ1"/>
    <mergeCell ref="PPK1:PPU1"/>
    <mergeCell ref="PPV1:PQF1"/>
    <mergeCell ref="PQG1:PQQ1"/>
    <mergeCell ref="PQR1:PRB1"/>
    <mergeCell ref="PRC1:PRM1"/>
    <mergeCell ref="PML1:PMV1"/>
    <mergeCell ref="PMW1:PNG1"/>
    <mergeCell ref="PNH1:PNR1"/>
    <mergeCell ref="PNS1:POC1"/>
    <mergeCell ref="POD1:PON1"/>
    <mergeCell ref="POO1:POY1"/>
    <mergeCell ref="PJX1:PKH1"/>
    <mergeCell ref="PKI1:PKS1"/>
    <mergeCell ref="PKT1:PLD1"/>
    <mergeCell ref="PLE1:PLO1"/>
    <mergeCell ref="PLP1:PLZ1"/>
    <mergeCell ref="PMA1:PMK1"/>
    <mergeCell ref="PHJ1:PHT1"/>
    <mergeCell ref="PHU1:PIE1"/>
    <mergeCell ref="PIF1:PIP1"/>
    <mergeCell ref="PIQ1:PJA1"/>
    <mergeCell ref="PJB1:PJL1"/>
    <mergeCell ref="PJM1:PJW1"/>
    <mergeCell ref="PEV1:PFF1"/>
    <mergeCell ref="PFG1:PFQ1"/>
    <mergeCell ref="PFR1:PGB1"/>
    <mergeCell ref="PGC1:PGM1"/>
    <mergeCell ref="PGN1:PGX1"/>
    <mergeCell ref="PGY1:PHI1"/>
    <mergeCell ref="PCH1:PCR1"/>
    <mergeCell ref="PCS1:PDC1"/>
    <mergeCell ref="PDD1:PDN1"/>
    <mergeCell ref="PDO1:PDY1"/>
    <mergeCell ref="PDZ1:PEJ1"/>
    <mergeCell ref="PEK1:PEU1"/>
    <mergeCell ref="OZT1:PAD1"/>
    <mergeCell ref="PAE1:PAO1"/>
    <mergeCell ref="PAP1:PAZ1"/>
    <mergeCell ref="PBA1:PBK1"/>
    <mergeCell ref="PBL1:PBV1"/>
    <mergeCell ref="PBW1:PCG1"/>
    <mergeCell ref="OXF1:OXP1"/>
    <mergeCell ref="OXQ1:OYA1"/>
    <mergeCell ref="OYB1:OYL1"/>
    <mergeCell ref="OYM1:OYW1"/>
    <mergeCell ref="OYX1:OZH1"/>
    <mergeCell ref="OZI1:OZS1"/>
    <mergeCell ref="OUR1:OVB1"/>
    <mergeCell ref="OVC1:OVM1"/>
    <mergeCell ref="OVN1:OVX1"/>
    <mergeCell ref="OVY1:OWI1"/>
    <mergeCell ref="OWJ1:OWT1"/>
    <mergeCell ref="OWU1:OXE1"/>
    <mergeCell ref="OSD1:OSN1"/>
    <mergeCell ref="OSO1:OSY1"/>
    <mergeCell ref="OSZ1:OTJ1"/>
    <mergeCell ref="OTK1:OTU1"/>
    <mergeCell ref="OTV1:OUF1"/>
    <mergeCell ref="OUG1:OUQ1"/>
    <mergeCell ref="OPP1:OPZ1"/>
    <mergeCell ref="OQA1:OQK1"/>
    <mergeCell ref="OQL1:OQV1"/>
    <mergeCell ref="OQW1:ORG1"/>
    <mergeCell ref="ORH1:ORR1"/>
    <mergeCell ref="ORS1:OSC1"/>
    <mergeCell ref="ONB1:ONL1"/>
    <mergeCell ref="ONM1:ONW1"/>
    <mergeCell ref="ONX1:OOH1"/>
    <mergeCell ref="OOI1:OOS1"/>
    <mergeCell ref="OOT1:OPD1"/>
    <mergeCell ref="OPE1:OPO1"/>
    <mergeCell ref="OKN1:OKX1"/>
    <mergeCell ref="OKY1:OLI1"/>
    <mergeCell ref="OLJ1:OLT1"/>
    <mergeCell ref="OLU1:OME1"/>
    <mergeCell ref="OMF1:OMP1"/>
    <mergeCell ref="OMQ1:ONA1"/>
    <mergeCell ref="OHZ1:OIJ1"/>
    <mergeCell ref="OIK1:OIU1"/>
    <mergeCell ref="OIV1:OJF1"/>
    <mergeCell ref="OJG1:OJQ1"/>
    <mergeCell ref="OJR1:OKB1"/>
    <mergeCell ref="OKC1:OKM1"/>
    <mergeCell ref="OFL1:OFV1"/>
    <mergeCell ref="OFW1:OGG1"/>
    <mergeCell ref="OGH1:OGR1"/>
    <mergeCell ref="OGS1:OHC1"/>
    <mergeCell ref="OHD1:OHN1"/>
    <mergeCell ref="OHO1:OHY1"/>
    <mergeCell ref="OCX1:ODH1"/>
    <mergeCell ref="ODI1:ODS1"/>
    <mergeCell ref="ODT1:OED1"/>
    <mergeCell ref="OEE1:OEO1"/>
    <mergeCell ref="OEP1:OEZ1"/>
    <mergeCell ref="OFA1:OFK1"/>
    <mergeCell ref="OAJ1:OAT1"/>
    <mergeCell ref="OAU1:OBE1"/>
    <mergeCell ref="OBF1:OBP1"/>
    <mergeCell ref="OBQ1:OCA1"/>
    <mergeCell ref="OCB1:OCL1"/>
    <mergeCell ref="OCM1:OCW1"/>
    <mergeCell ref="NXV1:NYF1"/>
    <mergeCell ref="NYG1:NYQ1"/>
    <mergeCell ref="NYR1:NZB1"/>
    <mergeCell ref="NZC1:NZM1"/>
    <mergeCell ref="NZN1:NZX1"/>
    <mergeCell ref="NZY1:OAI1"/>
    <mergeCell ref="NVH1:NVR1"/>
    <mergeCell ref="NVS1:NWC1"/>
    <mergeCell ref="NWD1:NWN1"/>
    <mergeCell ref="NWO1:NWY1"/>
    <mergeCell ref="NWZ1:NXJ1"/>
    <mergeCell ref="NXK1:NXU1"/>
    <mergeCell ref="NST1:NTD1"/>
    <mergeCell ref="NTE1:NTO1"/>
    <mergeCell ref="NTP1:NTZ1"/>
    <mergeCell ref="NUA1:NUK1"/>
    <mergeCell ref="NUL1:NUV1"/>
    <mergeCell ref="NUW1:NVG1"/>
    <mergeCell ref="NQF1:NQP1"/>
    <mergeCell ref="NQQ1:NRA1"/>
    <mergeCell ref="NRB1:NRL1"/>
    <mergeCell ref="NRM1:NRW1"/>
    <mergeCell ref="NRX1:NSH1"/>
    <mergeCell ref="NSI1:NSS1"/>
    <mergeCell ref="NNR1:NOB1"/>
    <mergeCell ref="NOC1:NOM1"/>
    <mergeCell ref="NON1:NOX1"/>
    <mergeCell ref="NOY1:NPI1"/>
    <mergeCell ref="NPJ1:NPT1"/>
    <mergeCell ref="NPU1:NQE1"/>
    <mergeCell ref="NLD1:NLN1"/>
    <mergeCell ref="NLO1:NLY1"/>
    <mergeCell ref="NLZ1:NMJ1"/>
    <mergeCell ref="NMK1:NMU1"/>
    <mergeCell ref="NMV1:NNF1"/>
    <mergeCell ref="NNG1:NNQ1"/>
    <mergeCell ref="NIP1:NIZ1"/>
    <mergeCell ref="NJA1:NJK1"/>
    <mergeCell ref="NJL1:NJV1"/>
    <mergeCell ref="NJW1:NKG1"/>
    <mergeCell ref="NKH1:NKR1"/>
    <mergeCell ref="NKS1:NLC1"/>
    <mergeCell ref="NGB1:NGL1"/>
    <mergeCell ref="NGM1:NGW1"/>
    <mergeCell ref="NGX1:NHH1"/>
    <mergeCell ref="NHI1:NHS1"/>
    <mergeCell ref="NHT1:NID1"/>
    <mergeCell ref="NIE1:NIO1"/>
    <mergeCell ref="NDN1:NDX1"/>
    <mergeCell ref="NDY1:NEI1"/>
    <mergeCell ref="NEJ1:NET1"/>
    <mergeCell ref="NEU1:NFE1"/>
    <mergeCell ref="NFF1:NFP1"/>
    <mergeCell ref="NFQ1:NGA1"/>
    <mergeCell ref="NAZ1:NBJ1"/>
    <mergeCell ref="NBK1:NBU1"/>
    <mergeCell ref="NBV1:NCF1"/>
    <mergeCell ref="NCG1:NCQ1"/>
    <mergeCell ref="NCR1:NDB1"/>
    <mergeCell ref="NDC1:NDM1"/>
    <mergeCell ref="MYL1:MYV1"/>
    <mergeCell ref="MYW1:MZG1"/>
    <mergeCell ref="MZH1:MZR1"/>
    <mergeCell ref="MZS1:NAC1"/>
    <mergeCell ref="NAD1:NAN1"/>
    <mergeCell ref="NAO1:NAY1"/>
    <mergeCell ref="MVX1:MWH1"/>
    <mergeCell ref="MWI1:MWS1"/>
    <mergeCell ref="MWT1:MXD1"/>
    <mergeCell ref="MXE1:MXO1"/>
    <mergeCell ref="MXP1:MXZ1"/>
    <mergeCell ref="MYA1:MYK1"/>
    <mergeCell ref="MTJ1:MTT1"/>
    <mergeCell ref="MTU1:MUE1"/>
    <mergeCell ref="MUF1:MUP1"/>
    <mergeCell ref="MUQ1:MVA1"/>
    <mergeCell ref="MVB1:MVL1"/>
    <mergeCell ref="MVM1:MVW1"/>
    <mergeCell ref="MQV1:MRF1"/>
    <mergeCell ref="MRG1:MRQ1"/>
    <mergeCell ref="MRR1:MSB1"/>
    <mergeCell ref="MSC1:MSM1"/>
    <mergeCell ref="MSN1:MSX1"/>
    <mergeCell ref="MSY1:MTI1"/>
    <mergeCell ref="MOH1:MOR1"/>
    <mergeCell ref="MOS1:MPC1"/>
    <mergeCell ref="MPD1:MPN1"/>
    <mergeCell ref="MPO1:MPY1"/>
    <mergeCell ref="MPZ1:MQJ1"/>
    <mergeCell ref="MQK1:MQU1"/>
    <mergeCell ref="MLT1:MMD1"/>
    <mergeCell ref="MME1:MMO1"/>
    <mergeCell ref="MMP1:MMZ1"/>
    <mergeCell ref="MNA1:MNK1"/>
    <mergeCell ref="MNL1:MNV1"/>
    <mergeCell ref="MNW1:MOG1"/>
    <mergeCell ref="MJF1:MJP1"/>
    <mergeCell ref="MJQ1:MKA1"/>
    <mergeCell ref="MKB1:MKL1"/>
    <mergeCell ref="MKM1:MKW1"/>
    <mergeCell ref="MKX1:MLH1"/>
    <mergeCell ref="MLI1:MLS1"/>
    <mergeCell ref="MGR1:MHB1"/>
    <mergeCell ref="MHC1:MHM1"/>
    <mergeCell ref="MHN1:MHX1"/>
    <mergeCell ref="MHY1:MII1"/>
    <mergeCell ref="MIJ1:MIT1"/>
    <mergeCell ref="MIU1:MJE1"/>
    <mergeCell ref="MED1:MEN1"/>
    <mergeCell ref="MEO1:MEY1"/>
    <mergeCell ref="MEZ1:MFJ1"/>
    <mergeCell ref="MFK1:MFU1"/>
    <mergeCell ref="MFV1:MGF1"/>
    <mergeCell ref="MGG1:MGQ1"/>
    <mergeCell ref="MBP1:MBZ1"/>
    <mergeCell ref="MCA1:MCK1"/>
    <mergeCell ref="MCL1:MCV1"/>
    <mergeCell ref="MCW1:MDG1"/>
    <mergeCell ref="MDH1:MDR1"/>
    <mergeCell ref="MDS1:MEC1"/>
    <mergeCell ref="LZB1:LZL1"/>
    <mergeCell ref="LZM1:LZW1"/>
    <mergeCell ref="LZX1:MAH1"/>
    <mergeCell ref="MAI1:MAS1"/>
    <mergeCell ref="MAT1:MBD1"/>
    <mergeCell ref="MBE1:MBO1"/>
    <mergeCell ref="LWN1:LWX1"/>
    <mergeCell ref="LWY1:LXI1"/>
    <mergeCell ref="LXJ1:LXT1"/>
    <mergeCell ref="LXU1:LYE1"/>
    <mergeCell ref="LYF1:LYP1"/>
    <mergeCell ref="LYQ1:LZA1"/>
    <mergeCell ref="LTZ1:LUJ1"/>
    <mergeCell ref="LUK1:LUU1"/>
    <mergeCell ref="LUV1:LVF1"/>
    <mergeCell ref="LVG1:LVQ1"/>
    <mergeCell ref="LVR1:LWB1"/>
    <mergeCell ref="LWC1:LWM1"/>
    <mergeCell ref="LRL1:LRV1"/>
    <mergeCell ref="LRW1:LSG1"/>
    <mergeCell ref="LSH1:LSR1"/>
    <mergeCell ref="LSS1:LTC1"/>
    <mergeCell ref="LTD1:LTN1"/>
    <mergeCell ref="LTO1:LTY1"/>
    <mergeCell ref="LOX1:LPH1"/>
    <mergeCell ref="LPI1:LPS1"/>
    <mergeCell ref="LPT1:LQD1"/>
    <mergeCell ref="LQE1:LQO1"/>
    <mergeCell ref="LQP1:LQZ1"/>
    <mergeCell ref="LRA1:LRK1"/>
    <mergeCell ref="LMJ1:LMT1"/>
    <mergeCell ref="LMU1:LNE1"/>
    <mergeCell ref="LNF1:LNP1"/>
    <mergeCell ref="LNQ1:LOA1"/>
    <mergeCell ref="LOB1:LOL1"/>
    <mergeCell ref="LOM1:LOW1"/>
    <mergeCell ref="LJV1:LKF1"/>
    <mergeCell ref="LKG1:LKQ1"/>
    <mergeCell ref="LKR1:LLB1"/>
    <mergeCell ref="LLC1:LLM1"/>
    <mergeCell ref="LLN1:LLX1"/>
    <mergeCell ref="LLY1:LMI1"/>
    <mergeCell ref="LHH1:LHR1"/>
    <mergeCell ref="LHS1:LIC1"/>
    <mergeCell ref="LID1:LIN1"/>
    <mergeCell ref="LIO1:LIY1"/>
    <mergeCell ref="LIZ1:LJJ1"/>
    <mergeCell ref="LJK1:LJU1"/>
    <mergeCell ref="LET1:LFD1"/>
    <mergeCell ref="LFE1:LFO1"/>
    <mergeCell ref="LFP1:LFZ1"/>
    <mergeCell ref="LGA1:LGK1"/>
    <mergeCell ref="LGL1:LGV1"/>
    <mergeCell ref="LGW1:LHG1"/>
    <mergeCell ref="LCF1:LCP1"/>
    <mergeCell ref="LCQ1:LDA1"/>
    <mergeCell ref="LDB1:LDL1"/>
    <mergeCell ref="LDM1:LDW1"/>
    <mergeCell ref="LDX1:LEH1"/>
    <mergeCell ref="LEI1:LES1"/>
    <mergeCell ref="KZR1:LAB1"/>
    <mergeCell ref="LAC1:LAM1"/>
    <mergeCell ref="LAN1:LAX1"/>
    <mergeCell ref="LAY1:LBI1"/>
    <mergeCell ref="LBJ1:LBT1"/>
    <mergeCell ref="LBU1:LCE1"/>
    <mergeCell ref="KXD1:KXN1"/>
    <mergeCell ref="KXO1:KXY1"/>
    <mergeCell ref="KXZ1:KYJ1"/>
    <mergeCell ref="KYK1:KYU1"/>
    <mergeCell ref="KYV1:KZF1"/>
    <mergeCell ref="KZG1:KZQ1"/>
    <mergeCell ref="KUP1:KUZ1"/>
    <mergeCell ref="KVA1:KVK1"/>
    <mergeCell ref="KVL1:KVV1"/>
    <mergeCell ref="KVW1:KWG1"/>
    <mergeCell ref="KWH1:KWR1"/>
    <mergeCell ref="KWS1:KXC1"/>
    <mergeCell ref="KSB1:KSL1"/>
    <mergeCell ref="KSM1:KSW1"/>
    <mergeCell ref="KSX1:KTH1"/>
    <mergeCell ref="KTI1:KTS1"/>
    <mergeCell ref="KTT1:KUD1"/>
    <mergeCell ref="KUE1:KUO1"/>
    <mergeCell ref="KPN1:KPX1"/>
    <mergeCell ref="KPY1:KQI1"/>
    <mergeCell ref="KQJ1:KQT1"/>
    <mergeCell ref="KQU1:KRE1"/>
    <mergeCell ref="KRF1:KRP1"/>
    <mergeCell ref="KRQ1:KSA1"/>
    <mergeCell ref="KMZ1:KNJ1"/>
    <mergeCell ref="KNK1:KNU1"/>
    <mergeCell ref="KNV1:KOF1"/>
    <mergeCell ref="KOG1:KOQ1"/>
    <mergeCell ref="KOR1:KPB1"/>
    <mergeCell ref="KPC1:KPM1"/>
    <mergeCell ref="KKL1:KKV1"/>
    <mergeCell ref="KKW1:KLG1"/>
    <mergeCell ref="KLH1:KLR1"/>
    <mergeCell ref="KLS1:KMC1"/>
    <mergeCell ref="KMD1:KMN1"/>
    <mergeCell ref="KMO1:KMY1"/>
    <mergeCell ref="KHX1:KIH1"/>
    <mergeCell ref="KII1:KIS1"/>
    <mergeCell ref="KIT1:KJD1"/>
    <mergeCell ref="KJE1:KJO1"/>
    <mergeCell ref="KJP1:KJZ1"/>
    <mergeCell ref="KKA1:KKK1"/>
    <mergeCell ref="KFJ1:KFT1"/>
    <mergeCell ref="KFU1:KGE1"/>
    <mergeCell ref="KGF1:KGP1"/>
    <mergeCell ref="KGQ1:KHA1"/>
    <mergeCell ref="KHB1:KHL1"/>
    <mergeCell ref="KHM1:KHW1"/>
    <mergeCell ref="KCV1:KDF1"/>
    <mergeCell ref="KDG1:KDQ1"/>
    <mergeCell ref="KDR1:KEB1"/>
    <mergeCell ref="KEC1:KEM1"/>
    <mergeCell ref="KEN1:KEX1"/>
    <mergeCell ref="KEY1:KFI1"/>
    <mergeCell ref="KAH1:KAR1"/>
    <mergeCell ref="KAS1:KBC1"/>
    <mergeCell ref="KBD1:KBN1"/>
    <mergeCell ref="KBO1:KBY1"/>
    <mergeCell ref="KBZ1:KCJ1"/>
    <mergeCell ref="KCK1:KCU1"/>
    <mergeCell ref="JXT1:JYD1"/>
    <mergeCell ref="JYE1:JYO1"/>
    <mergeCell ref="JYP1:JYZ1"/>
    <mergeCell ref="JZA1:JZK1"/>
    <mergeCell ref="JZL1:JZV1"/>
    <mergeCell ref="JZW1:KAG1"/>
    <mergeCell ref="JVF1:JVP1"/>
    <mergeCell ref="JVQ1:JWA1"/>
    <mergeCell ref="JWB1:JWL1"/>
    <mergeCell ref="JWM1:JWW1"/>
    <mergeCell ref="JWX1:JXH1"/>
    <mergeCell ref="JXI1:JXS1"/>
    <mergeCell ref="JSR1:JTB1"/>
    <mergeCell ref="JTC1:JTM1"/>
    <mergeCell ref="JTN1:JTX1"/>
    <mergeCell ref="JTY1:JUI1"/>
    <mergeCell ref="JUJ1:JUT1"/>
    <mergeCell ref="JUU1:JVE1"/>
    <mergeCell ref="JQD1:JQN1"/>
    <mergeCell ref="JQO1:JQY1"/>
    <mergeCell ref="JQZ1:JRJ1"/>
    <mergeCell ref="JRK1:JRU1"/>
    <mergeCell ref="JRV1:JSF1"/>
    <mergeCell ref="JSG1:JSQ1"/>
    <mergeCell ref="JNP1:JNZ1"/>
    <mergeCell ref="JOA1:JOK1"/>
    <mergeCell ref="JOL1:JOV1"/>
    <mergeCell ref="JOW1:JPG1"/>
    <mergeCell ref="JPH1:JPR1"/>
    <mergeCell ref="JPS1:JQC1"/>
    <mergeCell ref="JLB1:JLL1"/>
    <mergeCell ref="JLM1:JLW1"/>
    <mergeCell ref="JLX1:JMH1"/>
    <mergeCell ref="JMI1:JMS1"/>
    <mergeCell ref="JMT1:JND1"/>
    <mergeCell ref="JNE1:JNO1"/>
    <mergeCell ref="JIN1:JIX1"/>
    <mergeCell ref="JIY1:JJI1"/>
    <mergeCell ref="JJJ1:JJT1"/>
    <mergeCell ref="JJU1:JKE1"/>
    <mergeCell ref="JKF1:JKP1"/>
    <mergeCell ref="JKQ1:JLA1"/>
    <mergeCell ref="JFZ1:JGJ1"/>
    <mergeCell ref="JGK1:JGU1"/>
    <mergeCell ref="JGV1:JHF1"/>
    <mergeCell ref="JHG1:JHQ1"/>
    <mergeCell ref="JHR1:JIB1"/>
    <mergeCell ref="JIC1:JIM1"/>
    <mergeCell ref="JDL1:JDV1"/>
    <mergeCell ref="JDW1:JEG1"/>
    <mergeCell ref="JEH1:JER1"/>
    <mergeCell ref="JES1:JFC1"/>
    <mergeCell ref="JFD1:JFN1"/>
    <mergeCell ref="JFO1:JFY1"/>
    <mergeCell ref="JAX1:JBH1"/>
    <mergeCell ref="JBI1:JBS1"/>
    <mergeCell ref="JBT1:JCD1"/>
    <mergeCell ref="JCE1:JCO1"/>
    <mergeCell ref="JCP1:JCZ1"/>
    <mergeCell ref="JDA1:JDK1"/>
    <mergeCell ref="IYJ1:IYT1"/>
    <mergeCell ref="IYU1:IZE1"/>
    <mergeCell ref="IZF1:IZP1"/>
    <mergeCell ref="IZQ1:JAA1"/>
    <mergeCell ref="JAB1:JAL1"/>
    <mergeCell ref="JAM1:JAW1"/>
    <mergeCell ref="IVV1:IWF1"/>
    <mergeCell ref="IWG1:IWQ1"/>
    <mergeCell ref="IWR1:IXB1"/>
    <mergeCell ref="IXC1:IXM1"/>
    <mergeCell ref="IXN1:IXX1"/>
    <mergeCell ref="IXY1:IYI1"/>
    <mergeCell ref="ITH1:ITR1"/>
    <mergeCell ref="ITS1:IUC1"/>
    <mergeCell ref="IUD1:IUN1"/>
    <mergeCell ref="IUO1:IUY1"/>
    <mergeCell ref="IUZ1:IVJ1"/>
    <mergeCell ref="IVK1:IVU1"/>
    <mergeCell ref="IQT1:IRD1"/>
    <mergeCell ref="IRE1:IRO1"/>
    <mergeCell ref="IRP1:IRZ1"/>
    <mergeCell ref="ISA1:ISK1"/>
    <mergeCell ref="ISL1:ISV1"/>
    <mergeCell ref="ISW1:ITG1"/>
    <mergeCell ref="IOF1:IOP1"/>
    <mergeCell ref="IOQ1:IPA1"/>
    <mergeCell ref="IPB1:IPL1"/>
    <mergeCell ref="IPM1:IPW1"/>
    <mergeCell ref="IPX1:IQH1"/>
    <mergeCell ref="IQI1:IQS1"/>
    <mergeCell ref="ILR1:IMB1"/>
    <mergeCell ref="IMC1:IMM1"/>
    <mergeCell ref="IMN1:IMX1"/>
    <mergeCell ref="IMY1:INI1"/>
    <mergeCell ref="INJ1:INT1"/>
    <mergeCell ref="INU1:IOE1"/>
    <mergeCell ref="IJD1:IJN1"/>
    <mergeCell ref="IJO1:IJY1"/>
    <mergeCell ref="IJZ1:IKJ1"/>
    <mergeCell ref="IKK1:IKU1"/>
    <mergeCell ref="IKV1:ILF1"/>
    <mergeCell ref="ILG1:ILQ1"/>
    <mergeCell ref="IGP1:IGZ1"/>
    <mergeCell ref="IHA1:IHK1"/>
    <mergeCell ref="IHL1:IHV1"/>
    <mergeCell ref="IHW1:IIG1"/>
    <mergeCell ref="IIH1:IIR1"/>
    <mergeCell ref="IIS1:IJC1"/>
    <mergeCell ref="IEB1:IEL1"/>
    <mergeCell ref="IEM1:IEW1"/>
    <mergeCell ref="IEX1:IFH1"/>
    <mergeCell ref="IFI1:IFS1"/>
    <mergeCell ref="IFT1:IGD1"/>
    <mergeCell ref="IGE1:IGO1"/>
    <mergeCell ref="IBN1:IBX1"/>
    <mergeCell ref="IBY1:ICI1"/>
    <mergeCell ref="ICJ1:ICT1"/>
    <mergeCell ref="ICU1:IDE1"/>
    <mergeCell ref="IDF1:IDP1"/>
    <mergeCell ref="IDQ1:IEA1"/>
    <mergeCell ref="HYZ1:HZJ1"/>
    <mergeCell ref="HZK1:HZU1"/>
    <mergeCell ref="HZV1:IAF1"/>
    <mergeCell ref="IAG1:IAQ1"/>
    <mergeCell ref="IAR1:IBB1"/>
    <mergeCell ref="IBC1:IBM1"/>
    <mergeCell ref="HWL1:HWV1"/>
    <mergeCell ref="HWW1:HXG1"/>
    <mergeCell ref="HXH1:HXR1"/>
    <mergeCell ref="HXS1:HYC1"/>
    <mergeCell ref="HYD1:HYN1"/>
    <mergeCell ref="HYO1:HYY1"/>
    <mergeCell ref="HTX1:HUH1"/>
    <mergeCell ref="HUI1:HUS1"/>
    <mergeCell ref="HUT1:HVD1"/>
    <mergeCell ref="HVE1:HVO1"/>
    <mergeCell ref="HVP1:HVZ1"/>
    <mergeCell ref="HWA1:HWK1"/>
    <mergeCell ref="HRJ1:HRT1"/>
    <mergeCell ref="HRU1:HSE1"/>
    <mergeCell ref="HSF1:HSP1"/>
    <mergeCell ref="HSQ1:HTA1"/>
    <mergeCell ref="HTB1:HTL1"/>
    <mergeCell ref="HTM1:HTW1"/>
    <mergeCell ref="HOV1:HPF1"/>
    <mergeCell ref="HPG1:HPQ1"/>
    <mergeCell ref="HPR1:HQB1"/>
    <mergeCell ref="HQC1:HQM1"/>
    <mergeCell ref="HQN1:HQX1"/>
    <mergeCell ref="HQY1:HRI1"/>
    <mergeCell ref="HMH1:HMR1"/>
    <mergeCell ref="HMS1:HNC1"/>
    <mergeCell ref="HND1:HNN1"/>
    <mergeCell ref="HNO1:HNY1"/>
    <mergeCell ref="HNZ1:HOJ1"/>
    <mergeCell ref="HOK1:HOU1"/>
    <mergeCell ref="HJT1:HKD1"/>
    <mergeCell ref="HKE1:HKO1"/>
    <mergeCell ref="HKP1:HKZ1"/>
    <mergeCell ref="HLA1:HLK1"/>
    <mergeCell ref="HLL1:HLV1"/>
    <mergeCell ref="HLW1:HMG1"/>
    <mergeCell ref="HHF1:HHP1"/>
    <mergeCell ref="HHQ1:HIA1"/>
    <mergeCell ref="HIB1:HIL1"/>
    <mergeCell ref="HIM1:HIW1"/>
    <mergeCell ref="HIX1:HJH1"/>
    <mergeCell ref="HJI1:HJS1"/>
    <mergeCell ref="HER1:HFB1"/>
    <mergeCell ref="HFC1:HFM1"/>
    <mergeCell ref="HFN1:HFX1"/>
    <mergeCell ref="HFY1:HGI1"/>
    <mergeCell ref="HGJ1:HGT1"/>
    <mergeCell ref="HGU1:HHE1"/>
    <mergeCell ref="HCD1:HCN1"/>
    <mergeCell ref="HCO1:HCY1"/>
    <mergeCell ref="HCZ1:HDJ1"/>
    <mergeCell ref="HDK1:HDU1"/>
    <mergeCell ref="HDV1:HEF1"/>
    <mergeCell ref="HEG1:HEQ1"/>
    <mergeCell ref="GZP1:GZZ1"/>
    <mergeCell ref="HAA1:HAK1"/>
    <mergeCell ref="HAL1:HAV1"/>
    <mergeCell ref="HAW1:HBG1"/>
    <mergeCell ref="HBH1:HBR1"/>
    <mergeCell ref="HBS1:HCC1"/>
    <mergeCell ref="GXB1:GXL1"/>
    <mergeCell ref="GXM1:GXW1"/>
    <mergeCell ref="GXX1:GYH1"/>
    <mergeCell ref="GYI1:GYS1"/>
    <mergeCell ref="GYT1:GZD1"/>
    <mergeCell ref="GZE1:GZO1"/>
    <mergeCell ref="GUN1:GUX1"/>
    <mergeCell ref="GUY1:GVI1"/>
    <mergeCell ref="GVJ1:GVT1"/>
    <mergeCell ref="GVU1:GWE1"/>
    <mergeCell ref="GWF1:GWP1"/>
    <mergeCell ref="GWQ1:GXA1"/>
    <mergeCell ref="GRZ1:GSJ1"/>
    <mergeCell ref="GSK1:GSU1"/>
    <mergeCell ref="GSV1:GTF1"/>
    <mergeCell ref="GTG1:GTQ1"/>
    <mergeCell ref="GTR1:GUB1"/>
    <mergeCell ref="GUC1:GUM1"/>
    <mergeCell ref="GPL1:GPV1"/>
    <mergeCell ref="GPW1:GQG1"/>
    <mergeCell ref="GQH1:GQR1"/>
    <mergeCell ref="GQS1:GRC1"/>
    <mergeCell ref="GRD1:GRN1"/>
    <mergeCell ref="GRO1:GRY1"/>
    <mergeCell ref="GMX1:GNH1"/>
    <mergeCell ref="GNI1:GNS1"/>
    <mergeCell ref="GNT1:GOD1"/>
    <mergeCell ref="GOE1:GOO1"/>
    <mergeCell ref="GOP1:GOZ1"/>
    <mergeCell ref="GPA1:GPK1"/>
    <mergeCell ref="GKJ1:GKT1"/>
    <mergeCell ref="GKU1:GLE1"/>
    <mergeCell ref="GLF1:GLP1"/>
    <mergeCell ref="GLQ1:GMA1"/>
    <mergeCell ref="GMB1:GML1"/>
    <mergeCell ref="GMM1:GMW1"/>
    <mergeCell ref="GHV1:GIF1"/>
    <mergeCell ref="GIG1:GIQ1"/>
    <mergeCell ref="GIR1:GJB1"/>
    <mergeCell ref="GJC1:GJM1"/>
    <mergeCell ref="GJN1:GJX1"/>
    <mergeCell ref="GJY1:GKI1"/>
    <mergeCell ref="GFH1:GFR1"/>
    <mergeCell ref="GFS1:GGC1"/>
    <mergeCell ref="GGD1:GGN1"/>
    <mergeCell ref="GGO1:GGY1"/>
    <mergeCell ref="GGZ1:GHJ1"/>
    <mergeCell ref="GHK1:GHU1"/>
    <mergeCell ref="GCT1:GDD1"/>
    <mergeCell ref="GDE1:GDO1"/>
    <mergeCell ref="GDP1:GDZ1"/>
    <mergeCell ref="GEA1:GEK1"/>
    <mergeCell ref="GEL1:GEV1"/>
    <mergeCell ref="GEW1:GFG1"/>
    <mergeCell ref="GAF1:GAP1"/>
    <mergeCell ref="GAQ1:GBA1"/>
    <mergeCell ref="GBB1:GBL1"/>
    <mergeCell ref="GBM1:GBW1"/>
    <mergeCell ref="GBX1:GCH1"/>
    <mergeCell ref="GCI1:GCS1"/>
    <mergeCell ref="FXR1:FYB1"/>
    <mergeCell ref="FYC1:FYM1"/>
    <mergeCell ref="FYN1:FYX1"/>
    <mergeCell ref="FYY1:FZI1"/>
    <mergeCell ref="FZJ1:FZT1"/>
    <mergeCell ref="FZU1:GAE1"/>
    <mergeCell ref="FVD1:FVN1"/>
    <mergeCell ref="FVO1:FVY1"/>
    <mergeCell ref="FVZ1:FWJ1"/>
    <mergeCell ref="FWK1:FWU1"/>
    <mergeCell ref="FWV1:FXF1"/>
    <mergeCell ref="FXG1:FXQ1"/>
    <mergeCell ref="FSP1:FSZ1"/>
    <mergeCell ref="FTA1:FTK1"/>
    <mergeCell ref="FTL1:FTV1"/>
    <mergeCell ref="FTW1:FUG1"/>
    <mergeCell ref="FUH1:FUR1"/>
    <mergeCell ref="FUS1:FVC1"/>
    <mergeCell ref="FQB1:FQL1"/>
    <mergeCell ref="FQM1:FQW1"/>
    <mergeCell ref="FQX1:FRH1"/>
    <mergeCell ref="FRI1:FRS1"/>
    <mergeCell ref="FRT1:FSD1"/>
    <mergeCell ref="FSE1:FSO1"/>
    <mergeCell ref="FNN1:FNX1"/>
    <mergeCell ref="FNY1:FOI1"/>
    <mergeCell ref="FOJ1:FOT1"/>
    <mergeCell ref="FOU1:FPE1"/>
    <mergeCell ref="FPF1:FPP1"/>
    <mergeCell ref="FPQ1:FQA1"/>
    <mergeCell ref="FKZ1:FLJ1"/>
    <mergeCell ref="FLK1:FLU1"/>
    <mergeCell ref="FLV1:FMF1"/>
    <mergeCell ref="FMG1:FMQ1"/>
    <mergeCell ref="FMR1:FNB1"/>
    <mergeCell ref="FNC1:FNM1"/>
    <mergeCell ref="FIL1:FIV1"/>
    <mergeCell ref="FIW1:FJG1"/>
    <mergeCell ref="FJH1:FJR1"/>
    <mergeCell ref="FJS1:FKC1"/>
    <mergeCell ref="FKD1:FKN1"/>
    <mergeCell ref="FKO1:FKY1"/>
    <mergeCell ref="FFX1:FGH1"/>
    <mergeCell ref="FGI1:FGS1"/>
    <mergeCell ref="FGT1:FHD1"/>
    <mergeCell ref="FHE1:FHO1"/>
    <mergeCell ref="FHP1:FHZ1"/>
    <mergeCell ref="FIA1:FIK1"/>
    <mergeCell ref="FDJ1:FDT1"/>
    <mergeCell ref="FDU1:FEE1"/>
    <mergeCell ref="FEF1:FEP1"/>
    <mergeCell ref="FEQ1:FFA1"/>
    <mergeCell ref="FFB1:FFL1"/>
    <mergeCell ref="FFM1:FFW1"/>
    <mergeCell ref="FAV1:FBF1"/>
    <mergeCell ref="FBG1:FBQ1"/>
    <mergeCell ref="FBR1:FCB1"/>
    <mergeCell ref="FCC1:FCM1"/>
    <mergeCell ref="FCN1:FCX1"/>
    <mergeCell ref="FCY1:FDI1"/>
    <mergeCell ref="EYH1:EYR1"/>
    <mergeCell ref="EYS1:EZC1"/>
    <mergeCell ref="EZD1:EZN1"/>
    <mergeCell ref="EZO1:EZY1"/>
    <mergeCell ref="EZZ1:FAJ1"/>
    <mergeCell ref="FAK1:FAU1"/>
    <mergeCell ref="EVT1:EWD1"/>
    <mergeCell ref="EWE1:EWO1"/>
    <mergeCell ref="EWP1:EWZ1"/>
    <mergeCell ref="EXA1:EXK1"/>
    <mergeCell ref="EXL1:EXV1"/>
    <mergeCell ref="EXW1:EYG1"/>
    <mergeCell ref="ETF1:ETP1"/>
    <mergeCell ref="ETQ1:EUA1"/>
    <mergeCell ref="EUB1:EUL1"/>
    <mergeCell ref="EUM1:EUW1"/>
    <mergeCell ref="EUX1:EVH1"/>
    <mergeCell ref="EVI1:EVS1"/>
    <mergeCell ref="EQR1:ERB1"/>
    <mergeCell ref="ERC1:ERM1"/>
    <mergeCell ref="ERN1:ERX1"/>
    <mergeCell ref="ERY1:ESI1"/>
    <mergeCell ref="ESJ1:EST1"/>
    <mergeCell ref="ESU1:ETE1"/>
    <mergeCell ref="EOD1:EON1"/>
    <mergeCell ref="EOO1:EOY1"/>
    <mergeCell ref="EOZ1:EPJ1"/>
    <mergeCell ref="EPK1:EPU1"/>
    <mergeCell ref="EPV1:EQF1"/>
    <mergeCell ref="EQG1:EQQ1"/>
    <mergeCell ref="ELP1:ELZ1"/>
    <mergeCell ref="EMA1:EMK1"/>
    <mergeCell ref="EML1:EMV1"/>
    <mergeCell ref="EMW1:ENG1"/>
    <mergeCell ref="ENH1:ENR1"/>
    <mergeCell ref="ENS1:EOC1"/>
    <mergeCell ref="EJB1:EJL1"/>
    <mergeCell ref="EJM1:EJW1"/>
    <mergeCell ref="EJX1:EKH1"/>
    <mergeCell ref="EKI1:EKS1"/>
    <mergeCell ref="EKT1:ELD1"/>
    <mergeCell ref="ELE1:ELO1"/>
    <mergeCell ref="EGN1:EGX1"/>
    <mergeCell ref="EGY1:EHI1"/>
    <mergeCell ref="EHJ1:EHT1"/>
    <mergeCell ref="EHU1:EIE1"/>
    <mergeCell ref="EIF1:EIP1"/>
    <mergeCell ref="EIQ1:EJA1"/>
    <mergeCell ref="EDZ1:EEJ1"/>
    <mergeCell ref="EEK1:EEU1"/>
    <mergeCell ref="EEV1:EFF1"/>
    <mergeCell ref="EFG1:EFQ1"/>
    <mergeCell ref="EFR1:EGB1"/>
    <mergeCell ref="EGC1:EGM1"/>
    <mergeCell ref="EBL1:EBV1"/>
    <mergeCell ref="EBW1:ECG1"/>
    <mergeCell ref="ECH1:ECR1"/>
    <mergeCell ref="ECS1:EDC1"/>
    <mergeCell ref="EDD1:EDN1"/>
    <mergeCell ref="EDO1:EDY1"/>
    <mergeCell ref="DYX1:DZH1"/>
    <mergeCell ref="DZI1:DZS1"/>
    <mergeCell ref="DZT1:EAD1"/>
    <mergeCell ref="EAE1:EAO1"/>
    <mergeCell ref="EAP1:EAZ1"/>
    <mergeCell ref="EBA1:EBK1"/>
    <mergeCell ref="DWJ1:DWT1"/>
    <mergeCell ref="DWU1:DXE1"/>
    <mergeCell ref="DXF1:DXP1"/>
    <mergeCell ref="DXQ1:DYA1"/>
    <mergeCell ref="DYB1:DYL1"/>
    <mergeCell ref="DYM1:DYW1"/>
    <mergeCell ref="DTV1:DUF1"/>
    <mergeCell ref="DUG1:DUQ1"/>
    <mergeCell ref="DUR1:DVB1"/>
    <mergeCell ref="DVC1:DVM1"/>
    <mergeCell ref="DVN1:DVX1"/>
    <mergeCell ref="DVY1:DWI1"/>
    <mergeCell ref="DRH1:DRR1"/>
    <mergeCell ref="DRS1:DSC1"/>
    <mergeCell ref="DSD1:DSN1"/>
    <mergeCell ref="DSO1:DSY1"/>
    <mergeCell ref="DSZ1:DTJ1"/>
    <mergeCell ref="DTK1:DTU1"/>
    <mergeCell ref="DOT1:DPD1"/>
    <mergeCell ref="DPE1:DPO1"/>
    <mergeCell ref="DPP1:DPZ1"/>
    <mergeCell ref="DQA1:DQK1"/>
    <mergeCell ref="DQL1:DQV1"/>
    <mergeCell ref="DQW1:DRG1"/>
    <mergeCell ref="DMF1:DMP1"/>
    <mergeCell ref="DMQ1:DNA1"/>
    <mergeCell ref="DNB1:DNL1"/>
    <mergeCell ref="DNM1:DNW1"/>
    <mergeCell ref="DNX1:DOH1"/>
    <mergeCell ref="DOI1:DOS1"/>
    <mergeCell ref="DJR1:DKB1"/>
    <mergeCell ref="DKC1:DKM1"/>
    <mergeCell ref="DKN1:DKX1"/>
    <mergeCell ref="DKY1:DLI1"/>
    <mergeCell ref="DLJ1:DLT1"/>
    <mergeCell ref="DLU1:DME1"/>
    <mergeCell ref="DHD1:DHN1"/>
    <mergeCell ref="DHO1:DHY1"/>
    <mergeCell ref="DHZ1:DIJ1"/>
    <mergeCell ref="DIK1:DIU1"/>
    <mergeCell ref="DIV1:DJF1"/>
    <mergeCell ref="DJG1:DJQ1"/>
    <mergeCell ref="DEP1:DEZ1"/>
    <mergeCell ref="DFA1:DFK1"/>
    <mergeCell ref="DFL1:DFV1"/>
    <mergeCell ref="DFW1:DGG1"/>
    <mergeCell ref="DGH1:DGR1"/>
    <mergeCell ref="DGS1:DHC1"/>
    <mergeCell ref="DCB1:DCL1"/>
    <mergeCell ref="DCM1:DCW1"/>
    <mergeCell ref="DCX1:DDH1"/>
    <mergeCell ref="DDI1:DDS1"/>
    <mergeCell ref="DDT1:DED1"/>
    <mergeCell ref="DEE1:DEO1"/>
    <mergeCell ref="CZN1:CZX1"/>
    <mergeCell ref="CZY1:DAI1"/>
    <mergeCell ref="DAJ1:DAT1"/>
    <mergeCell ref="DAU1:DBE1"/>
    <mergeCell ref="DBF1:DBP1"/>
    <mergeCell ref="DBQ1:DCA1"/>
    <mergeCell ref="CWZ1:CXJ1"/>
    <mergeCell ref="CXK1:CXU1"/>
    <mergeCell ref="CXV1:CYF1"/>
    <mergeCell ref="CYG1:CYQ1"/>
    <mergeCell ref="CYR1:CZB1"/>
    <mergeCell ref="CZC1:CZM1"/>
    <mergeCell ref="CUL1:CUV1"/>
    <mergeCell ref="CUW1:CVG1"/>
    <mergeCell ref="CVH1:CVR1"/>
    <mergeCell ref="CVS1:CWC1"/>
    <mergeCell ref="CWD1:CWN1"/>
    <mergeCell ref="CWO1:CWY1"/>
    <mergeCell ref="CRX1:CSH1"/>
    <mergeCell ref="CSI1:CSS1"/>
    <mergeCell ref="CST1:CTD1"/>
    <mergeCell ref="CTE1:CTO1"/>
    <mergeCell ref="CTP1:CTZ1"/>
    <mergeCell ref="CUA1:CUK1"/>
    <mergeCell ref="CPJ1:CPT1"/>
    <mergeCell ref="CPU1:CQE1"/>
    <mergeCell ref="CQF1:CQP1"/>
    <mergeCell ref="CQQ1:CRA1"/>
    <mergeCell ref="CRB1:CRL1"/>
    <mergeCell ref="CRM1:CRW1"/>
    <mergeCell ref="CMV1:CNF1"/>
    <mergeCell ref="CNG1:CNQ1"/>
    <mergeCell ref="CNR1:COB1"/>
    <mergeCell ref="COC1:COM1"/>
    <mergeCell ref="CON1:COX1"/>
    <mergeCell ref="COY1:CPI1"/>
    <mergeCell ref="CKH1:CKR1"/>
    <mergeCell ref="CKS1:CLC1"/>
    <mergeCell ref="CLD1:CLN1"/>
    <mergeCell ref="CLO1:CLY1"/>
    <mergeCell ref="CLZ1:CMJ1"/>
    <mergeCell ref="CMK1:CMU1"/>
    <mergeCell ref="CHT1:CID1"/>
    <mergeCell ref="CIE1:CIO1"/>
    <mergeCell ref="CIP1:CIZ1"/>
    <mergeCell ref="CJA1:CJK1"/>
    <mergeCell ref="CJL1:CJV1"/>
    <mergeCell ref="CJW1:CKG1"/>
    <mergeCell ref="CFF1:CFP1"/>
    <mergeCell ref="CFQ1:CGA1"/>
    <mergeCell ref="CGB1:CGL1"/>
    <mergeCell ref="CGM1:CGW1"/>
    <mergeCell ref="CGX1:CHH1"/>
    <mergeCell ref="CHI1:CHS1"/>
    <mergeCell ref="CCR1:CDB1"/>
    <mergeCell ref="CDC1:CDM1"/>
    <mergeCell ref="CDN1:CDX1"/>
    <mergeCell ref="CDY1:CEI1"/>
    <mergeCell ref="CEJ1:CET1"/>
    <mergeCell ref="CEU1:CFE1"/>
    <mergeCell ref="CAD1:CAN1"/>
    <mergeCell ref="CAO1:CAY1"/>
    <mergeCell ref="CAZ1:CBJ1"/>
    <mergeCell ref="CBK1:CBU1"/>
    <mergeCell ref="CBV1:CCF1"/>
    <mergeCell ref="CCG1:CCQ1"/>
    <mergeCell ref="BXP1:BXZ1"/>
    <mergeCell ref="BYA1:BYK1"/>
    <mergeCell ref="BYL1:BYV1"/>
    <mergeCell ref="BYW1:BZG1"/>
    <mergeCell ref="BZH1:BZR1"/>
    <mergeCell ref="BZS1:CAC1"/>
    <mergeCell ref="BVB1:BVL1"/>
    <mergeCell ref="BVM1:BVW1"/>
    <mergeCell ref="BVX1:BWH1"/>
    <mergeCell ref="BWI1:BWS1"/>
    <mergeCell ref="BWT1:BXD1"/>
    <mergeCell ref="BXE1:BXO1"/>
    <mergeCell ref="BSN1:BSX1"/>
    <mergeCell ref="BSY1:BTI1"/>
    <mergeCell ref="BTJ1:BTT1"/>
    <mergeCell ref="BTU1:BUE1"/>
    <mergeCell ref="BUF1:BUP1"/>
    <mergeCell ref="BUQ1:BVA1"/>
    <mergeCell ref="BPZ1:BQJ1"/>
    <mergeCell ref="BQK1:BQU1"/>
    <mergeCell ref="BQV1:BRF1"/>
    <mergeCell ref="BRG1:BRQ1"/>
    <mergeCell ref="BRR1:BSB1"/>
    <mergeCell ref="BSC1:BSM1"/>
    <mergeCell ref="BNL1:BNV1"/>
    <mergeCell ref="BNW1:BOG1"/>
    <mergeCell ref="BOH1:BOR1"/>
    <mergeCell ref="BOS1:BPC1"/>
    <mergeCell ref="BPD1:BPN1"/>
    <mergeCell ref="BPO1:BPY1"/>
    <mergeCell ref="BKX1:BLH1"/>
    <mergeCell ref="BLI1:BLS1"/>
    <mergeCell ref="BLT1:BMD1"/>
    <mergeCell ref="BME1:BMO1"/>
    <mergeCell ref="BMP1:BMZ1"/>
    <mergeCell ref="BNA1:BNK1"/>
    <mergeCell ref="BIJ1:BIT1"/>
    <mergeCell ref="BIU1:BJE1"/>
    <mergeCell ref="BJF1:BJP1"/>
    <mergeCell ref="BJQ1:BKA1"/>
    <mergeCell ref="BKB1:BKL1"/>
    <mergeCell ref="BKM1:BKW1"/>
    <mergeCell ref="BFV1:BGF1"/>
    <mergeCell ref="BGG1:BGQ1"/>
    <mergeCell ref="BGR1:BHB1"/>
    <mergeCell ref="BHC1:BHM1"/>
    <mergeCell ref="BHN1:BHX1"/>
    <mergeCell ref="BHY1:BII1"/>
    <mergeCell ref="BDH1:BDR1"/>
    <mergeCell ref="BDS1:BEC1"/>
    <mergeCell ref="BED1:BEN1"/>
    <mergeCell ref="BEO1:BEY1"/>
    <mergeCell ref="BEZ1:BFJ1"/>
    <mergeCell ref="BFK1:BFU1"/>
    <mergeCell ref="BAT1:BBD1"/>
    <mergeCell ref="BBE1:BBO1"/>
    <mergeCell ref="BBP1:BBZ1"/>
    <mergeCell ref="BCA1:BCK1"/>
    <mergeCell ref="BCL1:BCV1"/>
    <mergeCell ref="BCW1:BDG1"/>
    <mergeCell ref="AYF1:AYP1"/>
    <mergeCell ref="AYQ1:AZA1"/>
    <mergeCell ref="AZB1:AZL1"/>
    <mergeCell ref="AZM1:AZW1"/>
    <mergeCell ref="AZX1:BAH1"/>
    <mergeCell ref="BAI1:BAS1"/>
    <mergeCell ref="AVR1:AWB1"/>
    <mergeCell ref="AWC1:AWM1"/>
    <mergeCell ref="AWN1:AWX1"/>
    <mergeCell ref="AWY1:AXI1"/>
    <mergeCell ref="AXJ1:AXT1"/>
    <mergeCell ref="AXU1:AYE1"/>
    <mergeCell ref="ATD1:ATN1"/>
    <mergeCell ref="ATO1:ATY1"/>
    <mergeCell ref="ATZ1:AUJ1"/>
    <mergeCell ref="AUK1:AUU1"/>
    <mergeCell ref="AUV1:AVF1"/>
    <mergeCell ref="AVG1:AVQ1"/>
    <mergeCell ref="AQP1:AQZ1"/>
    <mergeCell ref="ARA1:ARK1"/>
    <mergeCell ref="ARL1:ARV1"/>
    <mergeCell ref="ARW1:ASG1"/>
    <mergeCell ref="ASH1:ASR1"/>
    <mergeCell ref="ASS1:ATC1"/>
    <mergeCell ref="AOB1:AOL1"/>
    <mergeCell ref="AOM1:AOW1"/>
    <mergeCell ref="AOX1:APH1"/>
    <mergeCell ref="API1:APS1"/>
    <mergeCell ref="APT1:AQD1"/>
    <mergeCell ref="AQE1:AQO1"/>
    <mergeCell ref="ALN1:ALX1"/>
    <mergeCell ref="ALY1:AMI1"/>
    <mergeCell ref="AMJ1:AMT1"/>
    <mergeCell ref="AMU1:ANE1"/>
    <mergeCell ref="ANF1:ANP1"/>
    <mergeCell ref="ANQ1:AOA1"/>
    <mergeCell ref="AIZ1:AJJ1"/>
    <mergeCell ref="AJK1:AJU1"/>
    <mergeCell ref="AJV1:AKF1"/>
    <mergeCell ref="AKG1:AKQ1"/>
    <mergeCell ref="AKR1:ALB1"/>
    <mergeCell ref="ALC1:ALM1"/>
    <mergeCell ref="AGL1:AGV1"/>
    <mergeCell ref="AGW1:AHG1"/>
    <mergeCell ref="AHH1:AHR1"/>
    <mergeCell ref="AHS1:AIC1"/>
    <mergeCell ref="AID1:AIN1"/>
    <mergeCell ref="AIO1:AIY1"/>
    <mergeCell ref="ADX1:AEH1"/>
    <mergeCell ref="AEI1:AES1"/>
    <mergeCell ref="AET1:AFD1"/>
    <mergeCell ref="AFE1:AFO1"/>
    <mergeCell ref="AFP1:AFZ1"/>
    <mergeCell ref="AGA1:AGK1"/>
    <mergeCell ref="ABJ1:ABT1"/>
    <mergeCell ref="ABU1:ACE1"/>
    <mergeCell ref="ACF1:ACP1"/>
    <mergeCell ref="ACQ1:ADA1"/>
    <mergeCell ref="ADB1:ADL1"/>
    <mergeCell ref="ADM1:ADW1"/>
    <mergeCell ref="YV1:ZF1"/>
    <mergeCell ref="ZG1:ZQ1"/>
    <mergeCell ref="ZR1:AAB1"/>
    <mergeCell ref="AAC1:AAM1"/>
    <mergeCell ref="AAN1:AAX1"/>
    <mergeCell ref="AAY1:ABI1"/>
    <mergeCell ref="WH1:WR1"/>
    <mergeCell ref="WS1:XC1"/>
    <mergeCell ref="XD1:XN1"/>
    <mergeCell ref="XO1:XY1"/>
    <mergeCell ref="XZ1:YJ1"/>
    <mergeCell ref="YK1:YU1"/>
    <mergeCell ref="TT1:UD1"/>
    <mergeCell ref="UE1:UO1"/>
    <mergeCell ref="UP1:UZ1"/>
    <mergeCell ref="VA1:VK1"/>
    <mergeCell ref="VL1:VV1"/>
    <mergeCell ref="VW1:WG1"/>
    <mergeCell ref="RF1:RP1"/>
    <mergeCell ref="RQ1:SA1"/>
    <mergeCell ref="SB1:SL1"/>
    <mergeCell ref="SM1:SW1"/>
    <mergeCell ref="SX1:TH1"/>
    <mergeCell ref="TI1:TS1"/>
    <mergeCell ref="OR1:PB1"/>
    <mergeCell ref="PC1:PM1"/>
    <mergeCell ref="PN1:PX1"/>
    <mergeCell ref="PY1:QI1"/>
    <mergeCell ref="QJ1:QT1"/>
    <mergeCell ref="QU1:RE1"/>
    <mergeCell ref="MD1:MN1"/>
    <mergeCell ref="MO1:MY1"/>
    <mergeCell ref="MZ1:NJ1"/>
    <mergeCell ref="NK1:NU1"/>
    <mergeCell ref="NV1:OF1"/>
    <mergeCell ref="OG1:OQ1"/>
    <mergeCell ref="JP1:JZ1"/>
    <mergeCell ref="KA1:KK1"/>
    <mergeCell ref="KL1:KV1"/>
    <mergeCell ref="KW1:LG1"/>
    <mergeCell ref="LH1:LR1"/>
    <mergeCell ref="LS1:MC1"/>
    <mergeCell ref="W1:AG1"/>
    <mergeCell ref="AH1:AR1"/>
    <mergeCell ref="AS1:BC1"/>
    <mergeCell ref="BD1:BN1"/>
    <mergeCell ref="BO1:BY1"/>
    <mergeCell ref="HB1:HL1"/>
    <mergeCell ref="HM1:HW1"/>
    <mergeCell ref="HX1:IH1"/>
    <mergeCell ref="II1:IS1"/>
    <mergeCell ref="IT1:JD1"/>
    <mergeCell ref="JE1:JO1"/>
    <mergeCell ref="EN1:EX1"/>
    <mergeCell ref="EY1:FI1"/>
    <mergeCell ref="FJ1:FT1"/>
    <mergeCell ref="FU1:GE1"/>
    <mergeCell ref="GF1:GP1"/>
    <mergeCell ref="GQ1:HA1"/>
    <mergeCell ref="BZ1:CJ1"/>
    <mergeCell ref="CK1:CU1"/>
    <mergeCell ref="CV1:DF1"/>
    <mergeCell ref="DG1:DQ1"/>
    <mergeCell ref="DR1:EB1"/>
    <mergeCell ref="EC1:EM1"/>
  </mergeCells>
  <pageMargins left="0.78740157499999996" right="0.78740157499999996" top="0.984251969" bottom="0.984251969" header="0.4921259845" footer="0.4921259845"/>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2" sqref="A2:A3"/>
    </sheetView>
  </sheetViews>
  <sheetFormatPr baseColWidth="10" defaultColWidth="11.25" defaultRowHeight="12.75"/>
  <cols>
    <col min="1" max="1" width="14.75" style="556" customWidth="1"/>
    <col min="2" max="16384" width="11.25" style="556"/>
  </cols>
  <sheetData>
    <row r="1" spans="1:11" ht="27.6" customHeight="1">
      <c r="A1" s="1198" t="s">
        <v>2343</v>
      </c>
      <c r="B1" s="1198"/>
      <c r="C1" s="1198"/>
      <c r="D1" s="1198"/>
      <c r="E1" s="1198"/>
      <c r="F1" s="1198"/>
      <c r="G1" s="962"/>
      <c r="H1" s="962"/>
      <c r="I1" s="962"/>
      <c r="J1" s="962"/>
      <c r="K1" s="567"/>
    </row>
    <row r="2" spans="1:11">
      <c r="A2" s="1212" t="s">
        <v>976</v>
      </c>
      <c r="B2" s="598" t="s">
        <v>545</v>
      </c>
      <c r="C2" s="1212" t="s">
        <v>1010</v>
      </c>
      <c r="D2" s="1212"/>
      <c r="E2" s="1212" t="s">
        <v>987</v>
      </c>
      <c r="F2" s="1212"/>
    </row>
    <row r="3" spans="1:11">
      <c r="A3" s="1212"/>
      <c r="B3" s="602" t="s">
        <v>24</v>
      </c>
      <c r="C3" s="602" t="s">
        <v>24</v>
      </c>
      <c r="D3" s="602" t="s">
        <v>562</v>
      </c>
      <c r="E3" s="602" t="s">
        <v>24</v>
      </c>
      <c r="F3" s="602" t="s">
        <v>562</v>
      </c>
    </row>
    <row r="4" spans="1:11">
      <c r="A4" s="599">
        <v>2005</v>
      </c>
      <c r="B4" s="600">
        <v>3176</v>
      </c>
      <c r="C4" s="600">
        <v>2046</v>
      </c>
      <c r="D4" s="603">
        <v>64.400000000000006</v>
      </c>
      <c r="E4" s="601">
        <v>173</v>
      </c>
      <c r="F4" s="603">
        <v>5.4</v>
      </c>
    </row>
    <row r="5" spans="1:11">
      <c r="A5" s="599">
        <v>2006</v>
      </c>
      <c r="B5" s="600">
        <v>3088</v>
      </c>
      <c r="C5" s="600">
        <v>1932</v>
      </c>
      <c r="D5" s="603">
        <v>62.6</v>
      </c>
      <c r="E5" s="601">
        <v>182</v>
      </c>
      <c r="F5" s="603">
        <v>5.9</v>
      </c>
    </row>
    <row r="6" spans="1:11">
      <c r="A6" s="599">
        <v>2007</v>
      </c>
      <c r="B6" s="600">
        <v>3090</v>
      </c>
      <c r="C6" s="600">
        <v>2045</v>
      </c>
      <c r="D6" s="603">
        <v>66.2</v>
      </c>
      <c r="E6" s="601">
        <v>185</v>
      </c>
      <c r="F6" s="603">
        <v>6</v>
      </c>
    </row>
    <row r="7" spans="1:11">
      <c r="A7" s="599">
        <v>2008</v>
      </c>
      <c r="B7" s="600">
        <v>3109</v>
      </c>
      <c r="C7" s="600">
        <v>2051</v>
      </c>
      <c r="D7" s="603">
        <v>66</v>
      </c>
      <c r="E7" s="601">
        <v>185</v>
      </c>
      <c r="F7" s="603">
        <v>6</v>
      </c>
    </row>
    <row r="8" spans="1:11">
      <c r="A8" s="599">
        <v>2009</v>
      </c>
      <c r="B8" s="600">
        <v>3160</v>
      </c>
      <c r="C8" s="600">
        <v>2038</v>
      </c>
      <c r="D8" s="603">
        <v>64.5</v>
      </c>
      <c r="E8" s="601">
        <v>211</v>
      </c>
      <c r="F8" s="603">
        <v>6.7</v>
      </c>
    </row>
    <row r="9" spans="1:11">
      <c r="A9" s="599">
        <v>2010</v>
      </c>
      <c r="B9" s="600">
        <v>3203</v>
      </c>
      <c r="C9" s="600">
        <v>1999</v>
      </c>
      <c r="D9" s="603">
        <v>62.4</v>
      </c>
      <c r="E9" s="601">
        <v>231</v>
      </c>
      <c r="F9" s="603">
        <v>7.2</v>
      </c>
    </row>
    <row r="10" spans="1:11">
      <c r="A10" s="599">
        <v>2011</v>
      </c>
      <c r="B10" s="600">
        <v>3126</v>
      </c>
      <c r="C10" s="600">
        <v>1910</v>
      </c>
      <c r="D10" s="603">
        <v>61.1</v>
      </c>
      <c r="E10" s="601">
        <v>241</v>
      </c>
      <c r="F10" s="603">
        <v>7.7</v>
      </c>
    </row>
    <row r="11" spans="1:11">
      <c r="A11" s="576" t="s">
        <v>512</v>
      </c>
    </row>
    <row r="12" spans="1:11">
      <c r="B12" s="576"/>
      <c r="C12" s="576"/>
      <c r="D12" s="576"/>
      <c r="E12" s="576"/>
      <c r="F12" s="576"/>
      <c r="G12" s="576"/>
      <c r="H12" s="576"/>
    </row>
  </sheetData>
  <mergeCells count="4">
    <mergeCell ref="A2:A3"/>
    <mergeCell ref="C2:D2"/>
    <mergeCell ref="E2:F2"/>
    <mergeCell ref="A1:F1"/>
  </mergeCell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sqref="A1:J1"/>
    </sheetView>
  </sheetViews>
  <sheetFormatPr baseColWidth="10" defaultColWidth="11.25" defaultRowHeight="12.75"/>
  <cols>
    <col min="1" max="1" width="66.75" style="563" customWidth="1"/>
    <col min="2" max="7" width="12.5" style="563" customWidth="1"/>
    <col min="8" max="16384" width="11.25" style="563"/>
  </cols>
  <sheetData>
    <row r="1" spans="1:10" ht="27.6" customHeight="1" thickBot="1">
      <c r="A1" s="591" t="s">
        <v>1031</v>
      </c>
      <c r="B1" s="591"/>
      <c r="C1" s="591"/>
      <c r="D1" s="591"/>
      <c r="E1" s="591"/>
      <c r="F1" s="591"/>
      <c r="G1" s="591"/>
      <c r="H1" s="959"/>
      <c r="I1" s="959"/>
      <c r="J1" s="959"/>
    </row>
    <row r="2" spans="1:10" ht="26.25" thickBot="1">
      <c r="A2" s="610" t="s">
        <v>839</v>
      </c>
      <c r="B2" s="608" t="s">
        <v>545</v>
      </c>
      <c r="C2" s="609" t="s">
        <v>1010</v>
      </c>
      <c r="D2" s="608" t="s">
        <v>987</v>
      </c>
      <c r="E2" s="608" t="s">
        <v>545</v>
      </c>
      <c r="F2" s="609" t="s">
        <v>1010</v>
      </c>
      <c r="G2" s="608" t="s">
        <v>987</v>
      </c>
    </row>
    <row r="3" spans="1:10">
      <c r="A3" s="604"/>
      <c r="B3" s="1213" t="s">
        <v>6</v>
      </c>
      <c r="C3" s="1213"/>
      <c r="D3" s="1213"/>
      <c r="E3" s="1214" t="s">
        <v>562</v>
      </c>
      <c r="F3" s="1215"/>
      <c r="G3" s="1215"/>
    </row>
    <row r="4" spans="1:10">
      <c r="A4" s="622" t="s">
        <v>1011</v>
      </c>
      <c r="B4" s="605">
        <f>B5+B6+B7+B8+B9+B10+B11+B12+B13+B14+B15</f>
        <v>1175</v>
      </c>
      <c r="C4" s="605">
        <f>C5+C6+C7+C8+C9+C10+C11+C12+C13+C14+C15</f>
        <v>713</v>
      </c>
      <c r="D4" s="605">
        <f>D5+D6+D7+D8+D9+D10+D11+D12+D13+D14+D15</f>
        <v>120</v>
      </c>
      <c r="E4" s="617">
        <v>100</v>
      </c>
      <c r="F4" s="611">
        <f t="shared" ref="F4:F22" si="0">C4/B4*100</f>
        <v>60.680851063829792</v>
      </c>
      <c r="G4" s="611">
        <f>D4/B4*100</f>
        <v>10.212765957446807</v>
      </c>
    </row>
    <row r="5" spans="1:10" ht="14.45" customHeight="1">
      <c r="A5" s="564" t="s">
        <v>1012</v>
      </c>
      <c r="B5" s="565">
        <v>440</v>
      </c>
      <c r="C5" s="565">
        <v>215</v>
      </c>
      <c r="D5" s="565">
        <v>61</v>
      </c>
      <c r="E5" s="612">
        <f>B5/B4*100</f>
        <v>37.446808510638299</v>
      </c>
      <c r="F5" s="613">
        <f t="shared" si="0"/>
        <v>48.863636363636367</v>
      </c>
      <c r="G5" s="613">
        <f>D5/B5*100</f>
        <v>13.863636363636363</v>
      </c>
    </row>
    <row r="6" spans="1:10" ht="21" customHeight="1">
      <c r="A6" s="564" t="s">
        <v>875</v>
      </c>
      <c r="B6" s="565">
        <v>17</v>
      </c>
      <c r="C6" s="565">
        <v>12</v>
      </c>
      <c r="D6" s="565">
        <v>0</v>
      </c>
      <c r="E6" s="612">
        <f>B6/B4*100</f>
        <v>1.446808510638298</v>
      </c>
      <c r="F6" s="613">
        <f t="shared" si="0"/>
        <v>70.588235294117652</v>
      </c>
      <c r="G6" s="613">
        <f>D6</f>
        <v>0</v>
      </c>
    </row>
    <row r="7" spans="1:10">
      <c r="A7" s="564" t="s">
        <v>879</v>
      </c>
      <c r="B7" s="565">
        <v>63</v>
      </c>
      <c r="C7" s="565">
        <v>33</v>
      </c>
      <c r="D7" s="565">
        <v>9</v>
      </c>
      <c r="E7" s="612">
        <f>B7/B4*100</f>
        <v>5.3617021276595747</v>
      </c>
      <c r="F7" s="613">
        <f t="shared" si="0"/>
        <v>52.380952380952387</v>
      </c>
      <c r="G7" s="613">
        <f t="shared" ref="G7:G24" si="1">D7/B7*100</f>
        <v>14.285714285714285</v>
      </c>
    </row>
    <row r="8" spans="1:10">
      <c r="A8" s="564" t="s">
        <v>867</v>
      </c>
      <c r="B8" s="565">
        <v>29</v>
      </c>
      <c r="C8" s="565">
        <v>29</v>
      </c>
      <c r="D8" s="565">
        <v>1</v>
      </c>
      <c r="E8" s="612">
        <f>B8/B4*100</f>
        <v>2.4680851063829787</v>
      </c>
      <c r="F8" s="613">
        <f t="shared" si="0"/>
        <v>100</v>
      </c>
      <c r="G8" s="613">
        <f t="shared" si="1"/>
        <v>3.4482758620689653</v>
      </c>
    </row>
    <row r="9" spans="1:10" ht="16.149999999999999" customHeight="1">
      <c r="A9" s="564" t="s">
        <v>886</v>
      </c>
      <c r="B9" s="565">
        <v>49</v>
      </c>
      <c r="C9" s="565">
        <v>24</v>
      </c>
      <c r="D9" s="565">
        <v>13</v>
      </c>
      <c r="E9" s="612">
        <f>B9/B4*100</f>
        <v>4.1702127659574471</v>
      </c>
      <c r="F9" s="613">
        <f t="shared" si="0"/>
        <v>48.979591836734691</v>
      </c>
      <c r="G9" s="613">
        <f t="shared" si="1"/>
        <v>26.530612244897959</v>
      </c>
    </row>
    <row r="10" spans="1:10" ht="13.9" customHeight="1">
      <c r="A10" s="564" t="s">
        <v>882</v>
      </c>
      <c r="B10" s="565">
        <v>27</v>
      </c>
      <c r="C10" s="565">
        <v>25</v>
      </c>
      <c r="D10" s="565">
        <v>1</v>
      </c>
      <c r="E10" s="612">
        <f>B10/B4*100</f>
        <v>2.2978723404255321</v>
      </c>
      <c r="F10" s="613">
        <f t="shared" si="0"/>
        <v>92.592592592592595</v>
      </c>
      <c r="G10" s="613">
        <f t="shared" si="1"/>
        <v>3.7037037037037033</v>
      </c>
    </row>
    <row r="11" spans="1:10">
      <c r="A11" s="564" t="s">
        <v>862</v>
      </c>
      <c r="B11" s="565">
        <v>83</v>
      </c>
      <c r="C11" s="565">
        <v>64</v>
      </c>
      <c r="D11" s="565">
        <v>5</v>
      </c>
      <c r="E11" s="612">
        <f>B11/B4*100</f>
        <v>7.0638297872340425</v>
      </c>
      <c r="F11" s="613">
        <f t="shared" si="0"/>
        <v>77.108433734939766</v>
      </c>
      <c r="G11" s="613">
        <f t="shared" si="1"/>
        <v>6.024096385542169</v>
      </c>
    </row>
    <row r="12" spans="1:10">
      <c r="A12" s="564" t="s">
        <v>863</v>
      </c>
      <c r="B12" s="565">
        <v>318</v>
      </c>
      <c r="C12" s="565">
        <v>210</v>
      </c>
      <c r="D12" s="565">
        <v>16</v>
      </c>
      <c r="E12" s="612">
        <f>B12/B4*100</f>
        <v>27.063829787234045</v>
      </c>
      <c r="F12" s="613">
        <f t="shared" si="0"/>
        <v>66.037735849056602</v>
      </c>
      <c r="G12" s="613">
        <f t="shared" si="1"/>
        <v>5.0314465408805038</v>
      </c>
    </row>
    <row r="13" spans="1:10">
      <c r="A13" s="564" t="s">
        <v>868</v>
      </c>
      <c r="B13" s="565">
        <v>58</v>
      </c>
      <c r="C13" s="565">
        <v>50</v>
      </c>
      <c r="D13" s="565">
        <v>5</v>
      </c>
      <c r="E13" s="612">
        <f>B13/B4*100</f>
        <v>4.9361702127659575</v>
      </c>
      <c r="F13" s="613">
        <f t="shared" si="0"/>
        <v>86.206896551724128</v>
      </c>
      <c r="G13" s="613">
        <f t="shared" si="1"/>
        <v>8.6206896551724146</v>
      </c>
    </row>
    <row r="14" spans="1:10">
      <c r="A14" s="564" t="s">
        <v>874</v>
      </c>
      <c r="B14" s="565">
        <v>34</v>
      </c>
      <c r="C14" s="565">
        <v>32</v>
      </c>
      <c r="D14" s="565">
        <v>1</v>
      </c>
      <c r="E14" s="612">
        <f>B14/B4*100</f>
        <v>2.8936170212765959</v>
      </c>
      <c r="F14" s="613">
        <f t="shared" si="0"/>
        <v>94.117647058823522</v>
      </c>
      <c r="G14" s="613">
        <f t="shared" si="1"/>
        <v>2.9411764705882351</v>
      </c>
    </row>
    <row r="15" spans="1:10" ht="13.5" thickBot="1">
      <c r="A15" s="564" t="s">
        <v>881</v>
      </c>
      <c r="B15" s="565">
        <v>57</v>
      </c>
      <c r="C15" s="565">
        <v>19</v>
      </c>
      <c r="D15" s="565">
        <v>8</v>
      </c>
      <c r="E15" s="612">
        <f>B15/B4*100</f>
        <v>4.8510638297872344</v>
      </c>
      <c r="F15" s="613">
        <f t="shared" si="0"/>
        <v>33.333333333333329</v>
      </c>
      <c r="G15" s="613">
        <f t="shared" si="1"/>
        <v>14.035087719298245</v>
      </c>
    </row>
    <row r="16" spans="1:10" s="566" customFormat="1">
      <c r="A16" s="623" t="s">
        <v>1013</v>
      </c>
      <c r="B16" s="606">
        <f>B17+B18+B19+B20</f>
        <v>743</v>
      </c>
      <c r="C16" s="606">
        <f>C17+C18+C19+C20</f>
        <v>604</v>
      </c>
      <c r="D16" s="606">
        <f>D17+D18+D19+D20</f>
        <v>25</v>
      </c>
      <c r="E16" s="617">
        <v>100</v>
      </c>
      <c r="F16" s="611">
        <f t="shared" si="0"/>
        <v>81.292059219380889</v>
      </c>
      <c r="G16" s="611">
        <f t="shared" si="1"/>
        <v>3.3647375504710633</v>
      </c>
    </row>
    <row r="17" spans="1:7">
      <c r="A17" s="564" t="s">
        <v>861</v>
      </c>
      <c r="B17" s="565">
        <v>32</v>
      </c>
      <c r="C17" s="565">
        <v>24</v>
      </c>
      <c r="D17" s="565">
        <v>3</v>
      </c>
      <c r="E17" s="612">
        <f>B17/B16*100</f>
        <v>4.3068640646029612</v>
      </c>
      <c r="F17" s="613">
        <f t="shared" si="0"/>
        <v>75</v>
      </c>
      <c r="G17" s="613">
        <f t="shared" si="1"/>
        <v>9.375</v>
      </c>
    </row>
    <row r="18" spans="1:7">
      <c r="A18" s="564" t="s">
        <v>869</v>
      </c>
      <c r="B18" s="565">
        <v>92</v>
      </c>
      <c r="C18" s="565">
        <v>78</v>
      </c>
      <c r="D18" s="565">
        <v>2</v>
      </c>
      <c r="E18" s="612">
        <f>B18/B16*100</f>
        <v>12.382234185733513</v>
      </c>
      <c r="F18" s="613">
        <f t="shared" si="0"/>
        <v>84.782608695652172</v>
      </c>
      <c r="G18" s="613">
        <f t="shared" si="1"/>
        <v>2.1739130434782608</v>
      </c>
    </row>
    <row r="19" spans="1:7">
      <c r="A19" s="564" t="s">
        <v>876</v>
      </c>
      <c r="B19" s="565">
        <v>218</v>
      </c>
      <c r="C19" s="565">
        <v>167</v>
      </c>
      <c r="D19" s="565">
        <v>4</v>
      </c>
      <c r="E19" s="612">
        <f>B19/B16*100</f>
        <v>29.340511440107669</v>
      </c>
      <c r="F19" s="613">
        <f t="shared" si="0"/>
        <v>76.605504587155963</v>
      </c>
      <c r="G19" s="613">
        <f t="shared" si="1"/>
        <v>1.834862385321101</v>
      </c>
    </row>
    <row r="20" spans="1:7" ht="13.9" customHeight="1">
      <c r="A20" s="564" t="s">
        <v>902</v>
      </c>
      <c r="B20" s="565">
        <v>401</v>
      </c>
      <c r="C20" s="565">
        <v>335</v>
      </c>
      <c r="D20" s="565">
        <v>16</v>
      </c>
      <c r="E20" s="612">
        <f>B20/B16*100</f>
        <v>53.97039030955586</v>
      </c>
      <c r="F20" s="613">
        <f t="shared" si="0"/>
        <v>83.541147132169584</v>
      </c>
      <c r="G20" s="613">
        <f t="shared" si="1"/>
        <v>3.9900249376558601</v>
      </c>
    </row>
    <row r="21" spans="1:7">
      <c r="A21" s="624" t="s">
        <v>1014</v>
      </c>
      <c r="B21" s="607">
        <f>B22+B23+B24+B25+B26+B27+B28+B29</f>
        <v>556</v>
      </c>
      <c r="C21" s="607">
        <f>C22+C23+C24+C25+C26+C27+C28+C29</f>
        <v>270</v>
      </c>
      <c r="D21" s="607">
        <f>D22+D23+D24+D25+D26+D27+D28+D29</f>
        <v>38</v>
      </c>
      <c r="E21" s="617">
        <v>100</v>
      </c>
      <c r="F21" s="611">
        <f t="shared" si="0"/>
        <v>48.561151079136685</v>
      </c>
      <c r="G21" s="611">
        <f t="shared" si="1"/>
        <v>6.8345323741007196</v>
      </c>
    </row>
    <row r="22" spans="1:7">
      <c r="A22" s="564" t="s">
        <v>1015</v>
      </c>
      <c r="B22" s="565">
        <v>46</v>
      </c>
      <c r="C22" s="565">
        <v>4</v>
      </c>
      <c r="D22" s="565">
        <v>3</v>
      </c>
      <c r="E22" s="612">
        <f>B22/B21*100</f>
        <v>8.2733812949640289</v>
      </c>
      <c r="F22" s="613">
        <f t="shared" si="0"/>
        <v>8.695652173913043</v>
      </c>
      <c r="G22" s="613">
        <f t="shared" si="1"/>
        <v>6.5217391304347823</v>
      </c>
    </row>
    <row r="23" spans="1:7">
      <c r="A23" s="564" t="s">
        <v>1016</v>
      </c>
      <c r="B23" s="565">
        <v>39</v>
      </c>
      <c r="C23" s="565">
        <v>0</v>
      </c>
      <c r="D23" s="565">
        <v>5</v>
      </c>
      <c r="E23" s="612">
        <f>B23/B21*100</f>
        <v>7.0143884892086321</v>
      </c>
      <c r="F23" s="613">
        <v>0</v>
      </c>
      <c r="G23" s="613">
        <f t="shared" si="1"/>
        <v>12.820512820512819</v>
      </c>
    </row>
    <row r="24" spans="1:7">
      <c r="A24" s="564" t="s">
        <v>871</v>
      </c>
      <c r="B24" s="565">
        <v>189</v>
      </c>
      <c r="C24" s="565">
        <v>149</v>
      </c>
      <c r="D24" s="565">
        <v>18</v>
      </c>
      <c r="E24" s="612">
        <f>B24/B21*100</f>
        <v>33.992805755395686</v>
      </c>
      <c r="F24" s="613">
        <f t="shared" ref="F24:F39" si="2">C24/B24*100</f>
        <v>78.835978835978835</v>
      </c>
      <c r="G24" s="613">
        <f t="shared" si="1"/>
        <v>9.5238095238095237</v>
      </c>
    </row>
    <row r="25" spans="1:7">
      <c r="A25" s="564" t="s">
        <v>877</v>
      </c>
      <c r="B25" s="565">
        <v>10</v>
      </c>
      <c r="C25" s="565">
        <v>4</v>
      </c>
      <c r="D25" s="565">
        <v>0</v>
      </c>
      <c r="E25" s="612">
        <f>B25/B21*100</f>
        <v>1.7985611510791366</v>
      </c>
      <c r="F25" s="613">
        <f t="shared" si="2"/>
        <v>40</v>
      </c>
      <c r="G25" s="613">
        <v>0</v>
      </c>
    </row>
    <row r="26" spans="1:7">
      <c r="A26" s="564" t="s">
        <v>872</v>
      </c>
      <c r="B26" s="565">
        <v>120</v>
      </c>
      <c r="C26" s="565">
        <v>81</v>
      </c>
      <c r="D26" s="565">
        <v>5</v>
      </c>
      <c r="E26" s="612">
        <f>B26/B21*100</f>
        <v>21.582733812949641</v>
      </c>
      <c r="F26" s="613">
        <f t="shared" si="2"/>
        <v>67.5</v>
      </c>
      <c r="G26" s="613">
        <f>D26/B26*100</f>
        <v>4.1666666666666661</v>
      </c>
    </row>
    <row r="27" spans="1:7">
      <c r="A27" s="564" t="s">
        <v>873</v>
      </c>
      <c r="B27" s="565">
        <v>31</v>
      </c>
      <c r="C27" s="565">
        <v>6</v>
      </c>
      <c r="D27" s="565">
        <v>0</v>
      </c>
      <c r="E27" s="612">
        <f>B27/B21*100</f>
        <v>5.5755395683453237</v>
      </c>
      <c r="F27" s="613">
        <f t="shared" si="2"/>
        <v>19.35483870967742</v>
      </c>
      <c r="G27" s="613">
        <v>0</v>
      </c>
    </row>
    <row r="28" spans="1:7">
      <c r="A28" s="564" t="s">
        <v>883</v>
      </c>
      <c r="B28" s="565">
        <v>41</v>
      </c>
      <c r="C28" s="565">
        <v>2</v>
      </c>
      <c r="D28" s="565">
        <v>1</v>
      </c>
      <c r="E28" s="612">
        <f>B28/B21*100</f>
        <v>7.3741007194244608</v>
      </c>
      <c r="F28" s="613">
        <f t="shared" si="2"/>
        <v>4.8780487804878048</v>
      </c>
      <c r="G28" s="613">
        <f t="shared" ref="G28:G39" si="3">D28/B28*100</f>
        <v>2.4390243902439024</v>
      </c>
    </row>
    <row r="29" spans="1:7">
      <c r="A29" s="564" t="s">
        <v>880</v>
      </c>
      <c r="B29" s="565">
        <v>80</v>
      </c>
      <c r="C29" s="565">
        <v>24</v>
      </c>
      <c r="D29" s="565">
        <v>6</v>
      </c>
      <c r="E29" s="612">
        <f>B29/B21*100</f>
        <v>14.388489208633093</v>
      </c>
      <c r="F29" s="613">
        <f t="shared" si="2"/>
        <v>30</v>
      </c>
      <c r="G29" s="613">
        <f t="shared" si="3"/>
        <v>7.5</v>
      </c>
    </row>
    <row r="30" spans="1:7" s="566" customFormat="1">
      <c r="A30" s="624" t="s">
        <v>1017</v>
      </c>
      <c r="B30" s="607">
        <f>B31+B32</f>
        <v>173</v>
      </c>
      <c r="C30" s="607">
        <f>C31+C32</f>
        <v>128</v>
      </c>
      <c r="D30" s="607">
        <f>D31+D32</f>
        <v>33</v>
      </c>
      <c r="E30" s="617">
        <v>100</v>
      </c>
      <c r="F30" s="611">
        <f t="shared" si="2"/>
        <v>73.988439306358373</v>
      </c>
      <c r="G30" s="611">
        <f t="shared" si="3"/>
        <v>19.075144508670519</v>
      </c>
    </row>
    <row r="31" spans="1:7">
      <c r="A31" s="564" t="s">
        <v>865</v>
      </c>
      <c r="B31" s="565">
        <v>54</v>
      </c>
      <c r="C31" s="565">
        <v>37</v>
      </c>
      <c r="D31" s="565">
        <v>10</v>
      </c>
      <c r="E31" s="612">
        <f>B31/B30*100</f>
        <v>31.213872832369944</v>
      </c>
      <c r="F31" s="613">
        <f t="shared" si="2"/>
        <v>68.518518518518519</v>
      </c>
      <c r="G31" s="613">
        <f t="shared" si="3"/>
        <v>18.518518518518519</v>
      </c>
    </row>
    <row r="32" spans="1:7">
      <c r="A32" s="564" t="s">
        <v>866</v>
      </c>
      <c r="B32" s="565">
        <v>119</v>
      </c>
      <c r="C32" s="565">
        <v>91</v>
      </c>
      <c r="D32" s="565">
        <v>23</v>
      </c>
      <c r="E32" s="612">
        <f>B32/B30*100</f>
        <v>68.786127167630056</v>
      </c>
      <c r="F32" s="613">
        <f t="shared" si="2"/>
        <v>76.470588235294116</v>
      </c>
      <c r="G32" s="613">
        <f t="shared" si="3"/>
        <v>19.327731092436977</v>
      </c>
    </row>
    <row r="33" spans="1:7">
      <c r="A33" s="624" t="s">
        <v>1018</v>
      </c>
      <c r="B33" s="607">
        <f>B34+B35</f>
        <v>110</v>
      </c>
      <c r="C33" s="607">
        <f>C34+C35</f>
        <v>42</v>
      </c>
      <c r="D33" s="607">
        <f>D34+D35</f>
        <v>12</v>
      </c>
      <c r="E33" s="617">
        <v>100</v>
      </c>
      <c r="F33" s="611">
        <f t="shared" si="2"/>
        <v>38.181818181818187</v>
      </c>
      <c r="G33" s="611">
        <f t="shared" si="3"/>
        <v>10.909090909090908</v>
      </c>
    </row>
    <row r="34" spans="1:7">
      <c r="A34" s="564" t="s">
        <v>878</v>
      </c>
      <c r="B34" s="565">
        <v>50</v>
      </c>
      <c r="C34" s="565">
        <v>8</v>
      </c>
      <c r="D34" s="565">
        <v>10</v>
      </c>
      <c r="E34" s="612">
        <f>B34/B33*100</f>
        <v>45.454545454545453</v>
      </c>
      <c r="F34" s="613">
        <f t="shared" si="2"/>
        <v>16</v>
      </c>
      <c r="G34" s="613">
        <f t="shared" si="3"/>
        <v>20</v>
      </c>
    </row>
    <row r="35" spans="1:7">
      <c r="A35" s="564" t="s">
        <v>864</v>
      </c>
      <c r="B35" s="565">
        <v>60</v>
      </c>
      <c r="C35" s="565">
        <v>34</v>
      </c>
      <c r="D35" s="565">
        <v>2</v>
      </c>
      <c r="E35" s="614">
        <f>B35/B33*100</f>
        <v>54.54545454545454</v>
      </c>
      <c r="F35" s="615">
        <f t="shared" si="2"/>
        <v>56.666666666666664</v>
      </c>
      <c r="G35" s="615">
        <f t="shared" si="3"/>
        <v>3.3333333333333335</v>
      </c>
    </row>
    <row r="36" spans="1:7">
      <c r="A36" s="624" t="s">
        <v>1019</v>
      </c>
      <c r="B36" s="607">
        <f>B37+B38</f>
        <v>369</v>
      </c>
      <c r="C36" s="607">
        <f>C37+C38</f>
        <v>153</v>
      </c>
      <c r="D36" s="607">
        <f>D37+D38</f>
        <v>13</v>
      </c>
      <c r="E36" s="618">
        <v>100</v>
      </c>
      <c r="F36" s="616">
        <f t="shared" si="2"/>
        <v>41.463414634146339</v>
      </c>
      <c r="G36" s="616">
        <f t="shared" si="3"/>
        <v>3.5230352303523031</v>
      </c>
    </row>
    <row r="37" spans="1:7">
      <c r="A37" s="564" t="s">
        <v>887</v>
      </c>
      <c r="B37" s="565">
        <v>313</v>
      </c>
      <c r="C37" s="565">
        <v>114</v>
      </c>
      <c r="D37" s="565">
        <v>11</v>
      </c>
      <c r="E37" s="612">
        <f>B37/B36*100</f>
        <v>84.823848238482384</v>
      </c>
      <c r="F37" s="613">
        <f t="shared" si="2"/>
        <v>36.421725239616613</v>
      </c>
      <c r="G37" s="613">
        <f t="shared" si="3"/>
        <v>3.5143769968051117</v>
      </c>
    </row>
    <row r="38" spans="1:7">
      <c r="A38" s="564" t="s">
        <v>888</v>
      </c>
      <c r="B38" s="565">
        <v>56</v>
      </c>
      <c r="C38" s="565">
        <v>39</v>
      </c>
      <c r="D38" s="565">
        <v>2</v>
      </c>
      <c r="E38" s="612">
        <f>B38/B36*100</f>
        <v>15.176151761517614</v>
      </c>
      <c r="F38" s="613">
        <f t="shared" si="2"/>
        <v>69.642857142857139</v>
      </c>
      <c r="G38" s="613">
        <f t="shared" si="3"/>
        <v>3.5714285714285712</v>
      </c>
    </row>
    <row r="39" spans="1:7">
      <c r="A39" s="619" t="s">
        <v>545</v>
      </c>
      <c r="B39" s="620">
        <f>B36+B33+B30+B21+B16+B4</f>
        <v>3126</v>
      </c>
      <c r="C39" s="620">
        <f>C36+C33+C30+C21+C16+C4</f>
        <v>1910</v>
      </c>
      <c r="D39" s="620">
        <f>D36+D33+D30+D21+D16+D4</f>
        <v>241</v>
      </c>
      <c r="E39" s="621">
        <v>100</v>
      </c>
      <c r="F39" s="621">
        <f t="shared" si="2"/>
        <v>61.100447856685861</v>
      </c>
      <c r="G39" s="621">
        <f t="shared" si="3"/>
        <v>7.7095329494561744</v>
      </c>
    </row>
    <row r="40" spans="1:7">
      <c r="A40" s="576" t="s">
        <v>512</v>
      </c>
    </row>
  </sheetData>
  <mergeCells count="2">
    <mergeCell ref="B3:D3"/>
    <mergeCell ref="E3:G3"/>
  </mergeCells>
  <pageMargins left="0.78740157499999996" right="0.78740157499999996" top="0.984251969" bottom="0.984251969" header="0.4921259845" footer="0.4921259845"/>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heetViews>
  <sheetFormatPr baseColWidth="10" defaultColWidth="11.25" defaultRowHeight="12.75"/>
  <cols>
    <col min="1" max="1" width="18.75" style="556" customWidth="1"/>
    <col min="2" max="2" width="7.75" style="556" customWidth="1"/>
    <col min="3" max="3" width="8.125" style="556" customWidth="1"/>
    <col min="4" max="4" width="7" style="556" customWidth="1"/>
    <col min="5" max="5" width="8.5" style="556" customWidth="1"/>
    <col min="6" max="6" width="7.625" style="556" customWidth="1"/>
    <col min="7" max="7" width="8.75" style="556" customWidth="1"/>
    <col min="8" max="8" width="7" style="556" customWidth="1"/>
    <col min="9" max="9" width="8.5" style="556" customWidth="1"/>
    <col min="10" max="10" width="7.25" style="556" customWidth="1"/>
    <col min="11" max="11" width="8.625" style="556" customWidth="1"/>
    <col min="12" max="12" width="7.25" style="556" customWidth="1"/>
    <col min="13" max="13" width="8.25" style="556" customWidth="1"/>
    <col min="14" max="14" width="7.625" style="556" customWidth="1"/>
    <col min="15" max="15" width="7" style="556" bestFit="1" customWidth="1"/>
    <col min="16" max="16384" width="11.25" style="556"/>
  </cols>
  <sheetData>
    <row r="1" spans="1:15" s="625" customFormat="1" ht="27.6" customHeight="1">
      <c r="A1" s="591" t="s">
        <v>2379</v>
      </c>
      <c r="B1" s="591"/>
      <c r="C1" s="591"/>
      <c r="D1" s="591"/>
      <c r="E1" s="591"/>
      <c r="F1" s="591"/>
      <c r="G1" s="591"/>
      <c r="H1" s="591"/>
      <c r="I1" s="591"/>
      <c r="J1" s="591"/>
      <c r="K1" s="591"/>
      <c r="L1" s="591"/>
      <c r="M1" s="591"/>
      <c r="N1" s="591"/>
      <c r="O1" s="591"/>
    </row>
    <row r="2" spans="1:15" ht="37.15" customHeight="1">
      <c r="A2" s="592" t="s">
        <v>839</v>
      </c>
      <c r="B2" s="1200" t="s">
        <v>17</v>
      </c>
      <c r="C2" s="1200"/>
      <c r="D2" s="1200" t="s">
        <v>894</v>
      </c>
      <c r="E2" s="1200"/>
      <c r="F2" s="1200" t="s">
        <v>1032</v>
      </c>
      <c r="G2" s="1200"/>
      <c r="H2" s="1200" t="s">
        <v>1020</v>
      </c>
      <c r="I2" s="1200"/>
      <c r="J2" s="1200" t="s">
        <v>923</v>
      </c>
      <c r="K2" s="1200"/>
      <c r="L2" s="1200" t="s">
        <v>1021</v>
      </c>
      <c r="M2" s="1200"/>
      <c r="N2" s="1200" t="s">
        <v>1022</v>
      </c>
      <c r="O2" s="1200"/>
    </row>
    <row r="3" spans="1:15">
      <c r="A3" s="1208" t="s">
        <v>976</v>
      </c>
      <c r="B3" s="1200"/>
      <c r="C3" s="1200"/>
      <c r="D3" s="1200"/>
      <c r="E3" s="1200"/>
      <c r="F3" s="1200"/>
      <c r="G3" s="1200"/>
      <c r="H3" s="1200"/>
      <c r="I3" s="1200"/>
      <c r="J3" s="1200"/>
      <c r="K3" s="1200"/>
      <c r="L3" s="1200"/>
      <c r="M3" s="1200"/>
      <c r="N3" s="1200"/>
      <c r="O3" s="1200"/>
    </row>
    <row r="4" spans="1:15" ht="25.5">
      <c r="A4" s="1208"/>
      <c r="B4" s="575" t="s">
        <v>1023</v>
      </c>
      <c r="C4" s="575" t="s">
        <v>1024</v>
      </c>
      <c r="D4" s="575" t="s">
        <v>1023</v>
      </c>
      <c r="E4" s="575" t="s">
        <v>1024</v>
      </c>
      <c r="F4" s="575" t="s">
        <v>1023</v>
      </c>
      <c r="G4" s="575" t="s">
        <v>1024</v>
      </c>
      <c r="H4" s="575" t="s">
        <v>1023</v>
      </c>
      <c r="I4" s="575" t="s">
        <v>1024</v>
      </c>
      <c r="J4" s="575" t="s">
        <v>1023</v>
      </c>
      <c r="K4" s="575" t="s">
        <v>1024</v>
      </c>
      <c r="L4" s="575" t="s">
        <v>1023</v>
      </c>
      <c r="M4" s="575" t="s">
        <v>1024</v>
      </c>
      <c r="N4" s="575" t="s">
        <v>1023</v>
      </c>
      <c r="O4" s="575" t="s">
        <v>1024</v>
      </c>
    </row>
    <row r="5" spans="1:15">
      <c r="A5" s="627"/>
      <c r="B5" s="1216" t="s">
        <v>24</v>
      </c>
      <c r="C5" s="1216"/>
      <c r="D5" s="1216"/>
      <c r="E5" s="1216"/>
      <c r="F5" s="1216"/>
      <c r="G5" s="1216"/>
      <c r="H5" s="1216"/>
      <c r="I5" s="1216"/>
      <c r="J5" s="1216"/>
      <c r="K5" s="1216"/>
      <c r="L5" s="1216"/>
      <c r="M5" s="1216"/>
      <c r="N5" s="1216"/>
      <c r="O5" s="1216"/>
    </row>
    <row r="6" spans="1:15">
      <c r="A6" s="628">
        <v>2005</v>
      </c>
      <c r="B6" s="588">
        <v>1734</v>
      </c>
      <c r="C6" s="588">
        <v>1000</v>
      </c>
      <c r="D6" s="588">
        <v>182</v>
      </c>
      <c r="E6" s="588">
        <v>115</v>
      </c>
      <c r="F6" s="588">
        <v>152</v>
      </c>
      <c r="G6" s="588">
        <v>144</v>
      </c>
      <c r="H6" s="588">
        <v>248</v>
      </c>
      <c r="I6" s="588">
        <v>244</v>
      </c>
      <c r="J6" s="588">
        <v>308</v>
      </c>
      <c r="K6" s="588">
        <v>35</v>
      </c>
      <c r="L6" s="588">
        <v>728</v>
      </c>
      <c r="M6" s="588">
        <v>408</v>
      </c>
      <c r="N6" s="588">
        <v>116</v>
      </c>
      <c r="O6" s="588">
        <v>54</v>
      </c>
    </row>
    <row r="7" spans="1:15">
      <c r="A7" s="628">
        <v>2006</v>
      </c>
      <c r="B7" s="588">
        <v>1795</v>
      </c>
      <c r="C7" s="588">
        <v>1014</v>
      </c>
      <c r="D7" s="588">
        <v>180</v>
      </c>
      <c r="E7" s="588">
        <v>114</v>
      </c>
      <c r="F7" s="588">
        <v>160</v>
      </c>
      <c r="G7" s="588">
        <v>123</v>
      </c>
      <c r="H7" s="588">
        <v>299</v>
      </c>
      <c r="I7" s="588">
        <v>277</v>
      </c>
      <c r="J7" s="588">
        <v>294</v>
      </c>
      <c r="K7" s="588">
        <v>29</v>
      </c>
      <c r="L7" s="588">
        <v>747</v>
      </c>
      <c r="M7" s="588">
        <v>425</v>
      </c>
      <c r="N7" s="588">
        <v>115</v>
      </c>
      <c r="O7" s="588">
        <v>46</v>
      </c>
    </row>
    <row r="8" spans="1:15">
      <c r="A8" s="628">
        <v>2007</v>
      </c>
      <c r="B8" s="588">
        <v>1852</v>
      </c>
      <c r="C8" s="588">
        <v>1056</v>
      </c>
      <c r="D8" s="588">
        <v>175</v>
      </c>
      <c r="E8" s="588">
        <v>104</v>
      </c>
      <c r="F8" s="588">
        <v>155</v>
      </c>
      <c r="G8" s="588">
        <v>139</v>
      </c>
      <c r="H8" s="588">
        <v>341</v>
      </c>
      <c r="I8" s="588">
        <v>305</v>
      </c>
      <c r="J8" s="588">
        <v>299</v>
      </c>
      <c r="K8" s="588">
        <v>30</v>
      </c>
      <c r="L8" s="588">
        <v>756</v>
      </c>
      <c r="M8" s="588">
        <v>425</v>
      </c>
      <c r="N8" s="588">
        <v>126</v>
      </c>
      <c r="O8" s="588">
        <v>53</v>
      </c>
    </row>
    <row r="9" spans="1:15">
      <c r="A9" s="628">
        <v>2008</v>
      </c>
      <c r="B9" s="588">
        <v>1916</v>
      </c>
      <c r="C9" s="588">
        <v>1079</v>
      </c>
      <c r="D9" s="588">
        <v>165</v>
      </c>
      <c r="E9" s="588">
        <v>93</v>
      </c>
      <c r="F9" s="588">
        <v>152</v>
      </c>
      <c r="G9" s="588">
        <v>136</v>
      </c>
      <c r="H9" s="588">
        <v>396</v>
      </c>
      <c r="I9" s="588">
        <v>339</v>
      </c>
      <c r="J9" s="588">
        <v>309</v>
      </c>
      <c r="K9" s="588">
        <v>38</v>
      </c>
      <c r="L9" s="588">
        <v>756</v>
      </c>
      <c r="M9" s="588">
        <v>414</v>
      </c>
      <c r="N9" s="588">
        <v>138</v>
      </c>
      <c r="O9" s="588">
        <v>59</v>
      </c>
    </row>
    <row r="10" spans="1:15">
      <c r="A10" s="628">
        <v>2009</v>
      </c>
      <c r="B10" s="588">
        <v>2040</v>
      </c>
      <c r="C10" s="588">
        <v>1161</v>
      </c>
      <c r="D10" s="588">
        <v>171</v>
      </c>
      <c r="E10" s="588">
        <v>108</v>
      </c>
      <c r="F10" s="588">
        <v>151</v>
      </c>
      <c r="G10" s="588">
        <v>137</v>
      </c>
      <c r="H10" s="588">
        <v>418</v>
      </c>
      <c r="I10" s="588">
        <v>351</v>
      </c>
      <c r="J10" s="588">
        <v>361</v>
      </c>
      <c r="K10" s="588">
        <v>54</v>
      </c>
      <c r="L10" s="588">
        <v>795</v>
      </c>
      <c r="M10" s="588">
        <v>448</v>
      </c>
      <c r="N10" s="588">
        <v>144</v>
      </c>
      <c r="O10" s="588">
        <v>63</v>
      </c>
    </row>
    <row r="11" spans="1:15">
      <c r="A11" s="628">
        <v>2010</v>
      </c>
      <c r="B11" s="588">
        <v>2102</v>
      </c>
      <c r="C11" s="588">
        <v>1197</v>
      </c>
      <c r="D11" s="588">
        <v>163</v>
      </c>
      <c r="E11" s="588">
        <v>98</v>
      </c>
      <c r="F11" s="588">
        <v>144</v>
      </c>
      <c r="G11" s="588">
        <v>128</v>
      </c>
      <c r="H11" s="588">
        <v>443</v>
      </c>
      <c r="I11" s="588">
        <v>370</v>
      </c>
      <c r="J11" s="588">
        <v>384</v>
      </c>
      <c r="K11" s="588">
        <v>62</v>
      </c>
      <c r="L11" s="588">
        <v>824</v>
      </c>
      <c r="M11" s="588">
        <v>483</v>
      </c>
      <c r="N11" s="588">
        <v>144</v>
      </c>
      <c r="O11" s="588">
        <v>56</v>
      </c>
    </row>
    <row r="12" spans="1:15">
      <c r="A12" s="628">
        <v>2011</v>
      </c>
      <c r="B12" s="588">
        <v>2233</v>
      </c>
      <c r="C12" s="588">
        <v>1306</v>
      </c>
      <c r="D12" s="588">
        <v>173</v>
      </c>
      <c r="E12" s="588">
        <v>116</v>
      </c>
      <c r="F12" s="588">
        <v>146</v>
      </c>
      <c r="G12" s="588">
        <v>128</v>
      </c>
      <c r="H12" s="588">
        <v>471</v>
      </c>
      <c r="I12" s="588">
        <v>405</v>
      </c>
      <c r="J12" s="588">
        <v>454</v>
      </c>
      <c r="K12" s="588">
        <v>95</v>
      </c>
      <c r="L12" s="588">
        <v>850</v>
      </c>
      <c r="M12" s="588">
        <v>501</v>
      </c>
      <c r="N12" s="588">
        <v>139</v>
      </c>
      <c r="O12" s="588">
        <v>61</v>
      </c>
    </row>
    <row r="13" spans="1:15">
      <c r="A13" s="629"/>
      <c r="B13" s="1216" t="s">
        <v>562</v>
      </c>
      <c r="C13" s="1216"/>
      <c r="D13" s="1216"/>
      <c r="E13" s="1216"/>
      <c r="F13" s="1216"/>
      <c r="G13" s="1216"/>
      <c r="H13" s="1216"/>
      <c r="I13" s="1216"/>
      <c r="J13" s="1216"/>
      <c r="K13" s="1216"/>
      <c r="L13" s="1216"/>
      <c r="M13" s="1216"/>
      <c r="N13" s="1216"/>
      <c r="O13" s="1216"/>
    </row>
    <row r="14" spans="1:15">
      <c r="A14" s="628">
        <v>2005</v>
      </c>
      <c r="B14" s="589">
        <v>100</v>
      </c>
      <c r="C14" s="590">
        <f>C6/B6*100</f>
        <v>57.670126874279127</v>
      </c>
      <c r="D14" s="590">
        <f>D6/B6*100</f>
        <v>10.495963091118799</v>
      </c>
      <c r="E14" s="590">
        <f>E6/D6*100</f>
        <v>63.186813186813183</v>
      </c>
      <c r="F14" s="590">
        <f>F6/B6*100</f>
        <v>8.7658592848904267</v>
      </c>
      <c r="G14" s="590">
        <f>G6/F6*100</f>
        <v>94.73684210526315</v>
      </c>
      <c r="H14" s="590">
        <f>H6/B6*100</f>
        <v>14.302191464821224</v>
      </c>
      <c r="I14" s="590">
        <f>I6/H6*100</f>
        <v>98.387096774193552</v>
      </c>
      <c r="J14" s="590">
        <f>J6/B6*100</f>
        <v>17.762399077277973</v>
      </c>
      <c r="K14" s="590">
        <f>K6/J6*100</f>
        <v>11.363636363636363</v>
      </c>
      <c r="L14" s="590">
        <f>L6/B6*100</f>
        <v>41.983852364475197</v>
      </c>
      <c r="M14" s="590">
        <f>M6/L6*100</f>
        <v>56.043956043956044</v>
      </c>
      <c r="N14" s="590">
        <f>N6/B6*100</f>
        <v>6.6897347174163775</v>
      </c>
      <c r="O14" s="590">
        <f>O6/N6*100</f>
        <v>46.551724137931032</v>
      </c>
    </row>
    <row r="15" spans="1:15">
      <c r="A15" s="628">
        <v>2006</v>
      </c>
      <c r="B15" s="589">
        <v>100</v>
      </c>
      <c r="C15" s="590">
        <f t="shared" ref="C15:C20" si="0">C7/B7*100</f>
        <v>56.49025069637883</v>
      </c>
      <c r="D15" s="590">
        <f t="shared" ref="D15:D20" si="1">D7/B7*100</f>
        <v>10.027855153203342</v>
      </c>
      <c r="E15" s="590">
        <f t="shared" ref="E15:E20" si="2">E7/D7*100</f>
        <v>63.333333333333329</v>
      </c>
      <c r="F15" s="590">
        <f t="shared" ref="F15:F20" si="3">F7/B7*100</f>
        <v>8.9136490250696383</v>
      </c>
      <c r="G15" s="590">
        <f t="shared" ref="G15:G20" si="4">G7/F7*100</f>
        <v>76.875</v>
      </c>
      <c r="H15" s="590">
        <f t="shared" ref="H15:H20" si="5">H7/B7*100</f>
        <v>16.657381615598883</v>
      </c>
      <c r="I15" s="590">
        <f t="shared" ref="I15:I20" si="6">I7/H7*100</f>
        <v>92.642140468227424</v>
      </c>
      <c r="J15" s="590">
        <f t="shared" ref="J15:J20" si="7">J7/B7*100</f>
        <v>16.378830083565461</v>
      </c>
      <c r="K15" s="590">
        <f t="shared" ref="K15:K20" si="8">K7/J7*100</f>
        <v>9.8639455782312915</v>
      </c>
      <c r="L15" s="590">
        <f t="shared" ref="L15:L20" si="9">L7/B7*100</f>
        <v>41.615598885793872</v>
      </c>
      <c r="M15" s="590">
        <f t="shared" ref="M15:M20" si="10">M7/L7*100</f>
        <v>56.89424364123159</v>
      </c>
      <c r="N15" s="590">
        <f t="shared" ref="N15:N20" si="11">N7/B7*100</f>
        <v>6.4066852367688023</v>
      </c>
      <c r="O15" s="590">
        <f t="shared" ref="O15:O20" si="12">O7/N7*100</f>
        <v>40</v>
      </c>
    </row>
    <row r="16" spans="1:15">
      <c r="A16" s="628">
        <v>2007</v>
      </c>
      <c r="B16" s="589">
        <v>100</v>
      </c>
      <c r="C16" s="590">
        <f t="shared" si="0"/>
        <v>57.019438444924411</v>
      </c>
      <c r="D16" s="590">
        <f t="shared" si="1"/>
        <v>9.4492440604751629</v>
      </c>
      <c r="E16" s="590">
        <f t="shared" si="2"/>
        <v>59.428571428571431</v>
      </c>
      <c r="F16" s="590">
        <f t="shared" si="3"/>
        <v>8.3693304535637161</v>
      </c>
      <c r="G16" s="590">
        <f t="shared" si="4"/>
        <v>89.677419354838705</v>
      </c>
      <c r="H16" s="590">
        <f t="shared" si="5"/>
        <v>18.412526997840175</v>
      </c>
      <c r="I16" s="590">
        <f t="shared" si="6"/>
        <v>89.442815249266857</v>
      </c>
      <c r="J16" s="590">
        <f t="shared" si="7"/>
        <v>16.144708423326133</v>
      </c>
      <c r="K16" s="590">
        <f t="shared" si="8"/>
        <v>10.033444816053512</v>
      </c>
      <c r="L16" s="590">
        <f t="shared" si="9"/>
        <v>40.820734341252702</v>
      </c>
      <c r="M16" s="590">
        <f t="shared" si="10"/>
        <v>56.216931216931222</v>
      </c>
      <c r="N16" s="590">
        <f t="shared" si="11"/>
        <v>6.8034557235421165</v>
      </c>
      <c r="O16" s="590">
        <f t="shared" si="12"/>
        <v>42.063492063492063</v>
      </c>
    </row>
    <row r="17" spans="1:16">
      <c r="A17" s="628">
        <v>2008</v>
      </c>
      <c r="B17" s="589">
        <v>100</v>
      </c>
      <c r="C17" s="590">
        <f t="shared" si="0"/>
        <v>56.315240083507312</v>
      </c>
      <c r="D17" s="590">
        <f t="shared" si="1"/>
        <v>8.6116910229645107</v>
      </c>
      <c r="E17" s="590">
        <f t="shared" si="2"/>
        <v>56.36363636363636</v>
      </c>
      <c r="F17" s="590">
        <f t="shared" si="3"/>
        <v>7.9331941544885183</v>
      </c>
      <c r="G17" s="590">
        <f t="shared" si="4"/>
        <v>89.473684210526315</v>
      </c>
      <c r="H17" s="590">
        <f t="shared" si="5"/>
        <v>20.668058455114824</v>
      </c>
      <c r="I17" s="590">
        <f t="shared" si="6"/>
        <v>85.606060606060609</v>
      </c>
      <c r="J17" s="590">
        <f t="shared" si="7"/>
        <v>16.127348643006261</v>
      </c>
      <c r="K17" s="590">
        <f t="shared" si="8"/>
        <v>12.297734627831716</v>
      </c>
      <c r="L17" s="590">
        <f t="shared" si="9"/>
        <v>39.457202505219207</v>
      </c>
      <c r="M17" s="590">
        <f t="shared" si="10"/>
        <v>54.761904761904766</v>
      </c>
      <c r="N17" s="590">
        <f t="shared" si="11"/>
        <v>7.2025052192066799</v>
      </c>
      <c r="O17" s="590">
        <f t="shared" si="12"/>
        <v>42.753623188405797</v>
      </c>
    </row>
    <row r="18" spans="1:16">
      <c r="A18" s="628">
        <v>2009</v>
      </c>
      <c r="B18" s="589">
        <v>100</v>
      </c>
      <c r="C18" s="590">
        <f t="shared" si="0"/>
        <v>56.911764705882348</v>
      </c>
      <c r="D18" s="590">
        <f t="shared" si="1"/>
        <v>8.3823529411764692</v>
      </c>
      <c r="E18" s="590">
        <f t="shared" si="2"/>
        <v>63.157894736842103</v>
      </c>
      <c r="F18" s="590">
        <f t="shared" si="3"/>
        <v>7.4019607843137258</v>
      </c>
      <c r="G18" s="590">
        <f t="shared" si="4"/>
        <v>90.728476821192046</v>
      </c>
      <c r="H18" s="590">
        <f t="shared" si="5"/>
        <v>20.490196078431371</v>
      </c>
      <c r="I18" s="590">
        <f t="shared" si="6"/>
        <v>83.971291866028707</v>
      </c>
      <c r="J18" s="590">
        <f t="shared" si="7"/>
        <v>17.696078431372548</v>
      </c>
      <c r="K18" s="590">
        <f t="shared" si="8"/>
        <v>14.958448753462603</v>
      </c>
      <c r="L18" s="590">
        <f t="shared" si="9"/>
        <v>38.970588235294116</v>
      </c>
      <c r="M18" s="590">
        <f t="shared" si="10"/>
        <v>56.352201257861637</v>
      </c>
      <c r="N18" s="590">
        <f t="shared" si="11"/>
        <v>7.0588235294117645</v>
      </c>
      <c r="O18" s="590">
        <f t="shared" si="12"/>
        <v>43.75</v>
      </c>
    </row>
    <row r="19" spans="1:16">
      <c r="A19" s="628">
        <v>2010</v>
      </c>
      <c r="B19" s="589">
        <v>100</v>
      </c>
      <c r="C19" s="590">
        <f t="shared" si="0"/>
        <v>56.945765937202665</v>
      </c>
      <c r="D19" s="590">
        <f t="shared" si="1"/>
        <v>7.7545195052331106</v>
      </c>
      <c r="E19" s="590">
        <f t="shared" si="2"/>
        <v>60.122699386503065</v>
      </c>
      <c r="F19" s="590">
        <f t="shared" si="3"/>
        <v>6.8506184586108461</v>
      </c>
      <c r="G19" s="590">
        <f t="shared" si="4"/>
        <v>88.888888888888886</v>
      </c>
      <c r="H19" s="590">
        <f t="shared" si="5"/>
        <v>21.075166508087538</v>
      </c>
      <c r="I19" s="590">
        <f t="shared" si="6"/>
        <v>83.521444695259589</v>
      </c>
      <c r="J19" s="590">
        <f t="shared" si="7"/>
        <v>18.268315889628926</v>
      </c>
      <c r="K19" s="590">
        <f t="shared" si="8"/>
        <v>16.145833333333336</v>
      </c>
      <c r="L19" s="590">
        <f t="shared" si="9"/>
        <v>39.200761179828739</v>
      </c>
      <c r="M19" s="590">
        <f t="shared" si="10"/>
        <v>58.616504854368934</v>
      </c>
      <c r="N19" s="590">
        <f t="shared" si="11"/>
        <v>6.8506184586108461</v>
      </c>
      <c r="O19" s="590">
        <f t="shared" si="12"/>
        <v>38.888888888888893</v>
      </c>
    </row>
    <row r="20" spans="1:16">
      <c r="A20" s="628">
        <v>2011</v>
      </c>
      <c r="B20" s="589">
        <v>100</v>
      </c>
      <c r="C20" s="590">
        <f t="shared" si="0"/>
        <v>58.486341244961935</v>
      </c>
      <c r="D20" s="590">
        <f t="shared" si="1"/>
        <v>7.7474249888042994</v>
      </c>
      <c r="E20" s="590">
        <f t="shared" si="2"/>
        <v>67.052023121387279</v>
      </c>
      <c r="F20" s="590">
        <f t="shared" si="3"/>
        <v>6.5382892969099871</v>
      </c>
      <c r="G20" s="590">
        <f t="shared" si="4"/>
        <v>87.671232876712324</v>
      </c>
      <c r="H20" s="590">
        <f t="shared" si="5"/>
        <v>21.092700403045232</v>
      </c>
      <c r="I20" s="590">
        <f t="shared" si="6"/>
        <v>85.98726114649682</v>
      </c>
      <c r="J20" s="590">
        <f t="shared" si="7"/>
        <v>20.331392745185848</v>
      </c>
      <c r="K20" s="590">
        <f t="shared" si="8"/>
        <v>20.92511013215859</v>
      </c>
      <c r="L20" s="590">
        <f t="shared" si="9"/>
        <v>38.065382892969104</v>
      </c>
      <c r="M20" s="590">
        <f t="shared" si="10"/>
        <v>58.941176470588232</v>
      </c>
      <c r="N20" s="590">
        <f t="shared" si="11"/>
        <v>6.2248096730855353</v>
      </c>
      <c r="O20" s="590">
        <f t="shared" si="12"/>
        <v>43.884892086330936</v>
      </c>
      <c r="P20" s="562"/>
    </row>
    <row r="21" spans="1:16">
      <c r="A21" s="576" t="s">
        <v>512</v>
      </c>
    </row>
    <row r="22" spans="1:16">
      <c r="B22" s="576"/>
      <c r="C22" s="576"/>
      <c r="D22" s="576"/>
      <c r="E22" s="576"/>
      <c r="F22" s="576"/>
      <c r="G22" s="576"/>
      <c r="H22" s="576"/>
    </row>
  </sheetData>
  <mergeCells count="10">
    <mergeCell ref="A3:A4"/>
    <mergeCell ref="B5:O5"/>
    <mergeCell ref="B13:O13"/>
    <mergeCell ref="B2:C3"/>
    <mergeCell ref="D2:E3"/>
    <mergeCell ref="F2:G3"/>
    <mergeCell ref="H2:I3"/>
    <mergeCell ref="J2:K3"/>
    <mergeCell ref="L2:M3"/>
    <mergeCell ref="N2:O3"/>
  </mergeCells>
  <pageMargins left="0.7" right="0.7" top="0.78740157499999996" bottom="0.78740157499999996" header="0.3" footer="0.3"/>
  <ignoredErrors>
    <ignoredError sqref="D14:N19 D20:N20" formula="1"/>
  </ignoredError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baseColWidth="10" defaultColWidth="11.25" defaultRowHeight="12.75"/>
  <cols>
    <col min="1" max="1" width="17" style="556" customWidth="1"/>
    <col min="2" max="2" width="9.75" style="556" customWidth="1"/>
    <col min="3" max="3" width="8.625" style="556" bestFit="1" customWidth="1"/>
    <col min="4" max="4" width="6.625" style="556" customWidth="1"/>
    <col min="5" max="5" width="8.625" style="556" bestFit="1" customWidth="1"/>
    <col min="6" max="6" width="7.75" style="556" customWidth="1"/>
    <col min="7" max="7" width="8.625" style="556" bestFit="1" customWidth="1"/>
    <col min="8" max="8" width="8.5" style="556" customWidth="1"/>
    <col min="9" max="9" width="8.625" style="556" bestFit="1" customWidth="1"/>
    <col min="10" max="10" width="7.25" style="556" customWidth="1"/>
    <col min="11" max="11" width="8.625" style="556" bestFit="1" customWidth="1"/>
    <col min="12" max="12" width="6.75" style="556" customWidth="1"/>
    <col min="13" max="13" width="8.625" style="556" bestFit="1" customWidth="1"/>
    <col min="14" max="14" width="7.75" style="556" customWidth="1"/>
    <col min="15" max="15" width="8.625" style="556" bestFit="1" customWidth="1"/>
    <col min="16" max="16384" width="11.25" style="556"/>
  </cols>
  <sheetData>
    <row r="1" spans="1:15" ht="27.6" customHeight="1">
      <c r="A1" s="591" t="s">
        <v>2380</v>
      </c>
      <c r="B1" s="591"/>
      <c r="C1" s="591"/>
      <c r="D1" s="591"/>
      <c r="E1" s="591"/>
      <c r="F1" s="591"/>
      <c r="G1" s="591"/>
      <c r="H1" s="591"/>
      <c r="I1" s="591"/>
      <c r="J1" s="591"/>
      <c r="K1" s="591"/>
      <c r="L1" s="591"/>
      <c r="M1" s="591"/>
      <c r="N1" s="591"/>
      <c r="O1" s="591"/>
    </row>
    <row r="2" spans="1:15" ht="25.5">
      <c r="A2" s="592" t="s">
        <v>839</v>
      </c>
      <c r="B2" s="1200" t="s">
        <v>17</v>
      </c>
      <c r="C2" s="1200"/>
      <c r="D2" s="1200" t="s">
        <v>894</v>
      </c>
      <c r="E2" s="1200"/>
      <c r="F2" s="1200" t="s">
        <v>1032</v>
      </c>
      <c r="G2" s="1200"/>
      <c r="H2" s="1200" t="s">
        <v>918</v>
      </c>
      <c r="I2" s="1200"/>
      <c r="J2" s="1200" t="s">
        <v>923</v>
      </c>
      <c r="K2" s="1200"/>
      <c r="L2" s="1200" t="s">
        <v>1021</v>
      </c>
      <c r="M2" s="1200"/>
      <c r="N2" s="1200" t="s">
        <v>1022</v>
      </c>
      <c r="O2" s="1200"/>
    </row>
    <row r="3" spans="1:15">
      <c r="A3" s="1208" t="s">
        <v>976</v>
      </c>
      <c r="B3" s="1200"/>
      <c r="C3" s="1200"/>
      <c r="D3" s="1200"/>
      <c r="E3" s="1200"/>
      <c r="F3" s="1200"/>
      <c r="G3" s="1200"/>
      <c r="H3" s="1200"/>
      <c r="I3" s="1200"/>
      <c r="J3" s="1200"/>
      <c r="K3" s="1200"/>
      <c r="L3" s="1200"/>
      <c r="M3" s="1200"/>
      <c r="N3" s="1200"/>
      <c r="O3" s="1200"/>
    </row>
    <row r="4" spans="1:15" ht="38.25">
      <c r="A4" s="1208"/>
      <c r="B4" s="575" t="s">
        <v>1023</v>
      </c>
      <c r="C4" s="575" t="s">
        <v>1025</v>
      </c>
      <c r="D4" s="575" t="s">
        <v>1023</v>
      </c>
      <c r="E4" s="575" t="s">
        <v>1025</v>
      </c>
      <c r="F4" s="575" t="s">
        <v>1023</v>
      </c>
      <c r="G4" s="575" t="s">
        <v>1025</v>
      </c>
      <c r="H4" s="575" t="s">
        <v>1023</v>
      </c>
      <c r="I4" s="575" t="s">
        <v>1025</v>
      </c>
      <c r="J4" s="575" t="s">
        <v>1023</v>
      </c>
      <c r="K4" s="575" t="s">
        <v>1025</v>
      </c>
      <c r="L4" s="575" t="s">
        <v>1023</v>
      </c>
      <c r="M4" s="575" t="s">
        <v>1025</v>
      </c>
      <c r="N4" s="575" t="s">
        <v>1023</v>
      </c>
      <c r="O4" s="575" t="s">
        <v>1025</v>
      </c>
    </row>
    <row r="5" spans="1:15">
      <c r="A5" s="627"/>
      <c r="B5" s="1216" t="s">
        <v>24</v>
      </c>
      <c r="C5" s="1216"/>
      <c r="D5" s="1216"/>
      <c r="E5" s="1216"/>
      <c r="F5" s="1216"/>
      <c r="G5" s="1216"/>
      <c r="H5" s="1216"/>
      <c r="I5" s="1216"/>
      <c r="J5" s="1216"/>
      <c r="K5" s="1216"/>
      <c r="L5" s="1216"/>
      <c r="M5" s="1216"/>
      <c r="N5" s="1216"/>
      <c r="O5" s="1216"/>
    </row>
    <row r="6" spans="1:15">
      <c r="A6" s="628">
        <v>2005</v>
      </c>
      <c r="B6" s="588">
        <v>1734</v>
      </c>
      <c r="C6" s="588">
        <v>62</v>
      </c>
      <c r="D6" s="588">
        <v>182</v>
      </c>
      <c r="E6" s="588">
        <v>3</v>
      </c>
      <c r="F6" s="588">
        <v>152</v>
      </c>
      <c r="G6" s="588">
        <v>8</v>
      </c>
      <c r="H6" s="588">
        <v>248</v>
      </c>
      <c r="I6" s="588">
        <v>3</v>
      </c>
      <c r="J6" s="588">
        <v>308</v>
      </c>
      <c r="K6" s="588">
        <v>12</v>
      </c>
      <c r="L6" s="588">
        <v>728</v>
      </c>
      <c r="M6" s="588">
        <v>30</v>
      </c>
      <c r="N6" s="588">
        <v>116</v>
      </c>
      <c r="O6" s="588">
        <v>6</v>
      </c>
    </row>
    <row r="7" spans="1:15">
      <c r="A7" s="628">
        <v>2006</v>
      </c>
      <c r="B7" s="588">
        <v>1795</v>
      </c>
      <c r="C7" s="588">
        <v>73</v>
      </c>
      <c r="D7" s="588">
        <v>180</v>
      </c>
      <c r="E7" s="588">
        <v>4</v>
      </c>
      <c r="F7" s="588">
        <v>160</v>
      </c>
      <c r="G7" s="588">
        <v>4</v>
      </c>
      <c r="H7" s="588">
        <v>299</v>
      </c>
      <c r="I7" s="588">
        <v>3</v>
      </c>
      <c r="J7" s="588">
        <v>294</v>
      </c>
      <c r="K7" s="588">
        <v>18</v>
      </c>
      <c r="L7" s="588">
        <v>747</v>
      </c>
      <c r="M7" s="588">
        <v>42</v>
      </c>
      <c r="N7" s="588">
        <v>115</v>
      </c>
      <c r="O7" s="588">
        <v>2</v>
      </c>
    </row>
    <row r="8" spans="1:15">
      <c r="A8" s="628">
        <v>2007</v>
      </c>
      <c r="B8" s="588">
        <v>1852</v>
      </c>
      <c r="C8" s="588">
        <v>77</v>
      </c>
      <c r="D8" s="588">
        <v>175</v>
      </c>
      <c r="E8" s="588">
        <v>5</v>
      </c>
      <c r="F8" s="588">
        <v>155</v>
      </c>
      <c r="G8" s="588">
        <v>3</v>
      </c>
      <c r="H8" s="588">
        <v>341</v>
      </c>
      <c r="I8" s="588">
        <v>5</v>
      </c>
      <c r="J8" s="588">
        <v>299</v>
      </c>
      <c r="K8" s="588">
        <v>13</v>
      </c>
      <c r="L8" s="588">
        <v>756</v>
      </c>
      <c r="M8" s="588">
        <v>45</v>
      </c>
      <c r="N8" s="588">
        <v>126</v>
      </c>
      <c r="O8" s="588">
        <v>6</v>
      </c>
    </row>
    <row r="9" spans="1:15">
      <c r="A9" s="628">
        <v>2008</v>
      </c>
      <c r="B9" s="588">
        <v>1916</v>
      </c>
      <c r="C9" s="588">
        <v>76</v>
      </c>
      <c r="D9" s="588">
        <v>165</v>
      </c>
      <c r="E9" s="588">
        <v>4</v>
      </c>
      <c r="F9" s="588">
        <v>152</v>
      </c>
      <c r="G9" s="588">
        <v>3</v>
      </c>
      <c r="H9" s="588">
        <v>396</v>
      </c>
      <c r="I9" s="588">
        <v>9</v>
      </c>
      <c r="J9" s="588">
        <v>309</v>
      </c>
      <c r="K9" s="588">
        <v>8</v>
      </c>
      <c r="L9" s="588">
        <v>756</v>
      </c>
      <c r="M9" s="588">
        <v>46</v>
      </c>
      <c r="N9" s="588">
        <v>138</v>
      </c>
      <c r="O9" s="588">
        <v>6</v>
      </c>
    </row>
    <row r="10" spans="1:15">
      <c r="A10" s="628">
        <v>2009</v>
      </c>
      <c r="B10" s="588">
        <v>2040</v>
      </c>
      <c r="C10" s="588">
        <v>64</v>
      </c>
      <c r="D10" s="588">
        <v>171</v>
      </c>
      <c r="E10" s="588">
        <v>3</v>
      </c>
      <c r="F10" s="588">
        <v>151</v>
      </c>
      <c r="G10" s="588">
        <v>2</v>
      </c>
      <c r="H10" s="588">
        <v>418</v>
      </c>
      <c r="I10" s="588">
        <v>2</v>
      </c>
      <c r="J10" s="588">
        <v>361</v>
      </c>
      <c r="K10" s="588">
        <v>15</v>
      </c>
      <c r="L10" s="588">
        <v>795</v>
      </c>
      <c r="M10" s="588">
        <v>37</v>
      </c>
      <c r="N10" s="588">
        <v>144</v>
      </c>
      <c r="O10" s="588">
        <v>5</v>
      </c>
    </row>
    <row r="11" spans="1:15">
      <c r="A11" s="628">
        <v>2010</v>
      </c>
      <c r="B11" s="588">
        <v>2102</v>
      </c>
      <c r="C11" s="588">
        <v>77</v>
      </c>
      <c r="D11" s="588">
        <v>163</v>
      </c>
      <c r="E11" s="588">
        <v>4</v>
      </c>
      <c r="F11" s="588">
        <v>144</v>
      </c>
      <c r="G11" s="588">
        <v>4</v>
      </c>
      <c r="H11" s="588">
        <v>443</v>
      </c>
      <c r="I11" s="588">
        <v>4</v>
      </c>
      <c r="J11" s="588">
        <v>384</v>
      </c>
      <c r="K11" s="588">
        <v>7</v>
      </c>
      <c r="L11" s="588">
        <v>824</v>
      </c>
      <c r="M11" s="588">
        <v>55</v>
      </c>
      <c r="N11" s="588">
        <v>144</v>
      </c>
      <c r="O11" s="588">
        <v>3</v>
      </c>
    </row>
    <row r="12" spans="1:15">
      <c r="A12" s="628">
        <v>2011</v>
      </c>
      <c r="B12" s="588">
        <v>2233</v>
      </c>
      <c r="C12" s="588">
        <v>97</v>
      </c>
      <c r="D12" s="588">
        <v>173</v>
      </c>
      <c r="E12" s="588">
        <v>8</v>
      </c>
      <c r="F12" s="588">
        <v>146</v>
      </c>
      <c r="G12" s="588">
        <v>4</v>
      </c>
      <c r="H12" s="588">
        <v>471</v>
      </c>
      <c r="I12" s="588">
        <v>5</v>
      </c>
      <c r="J12" s="588">
        <v>454</v>
      </c>
      <c r="K12" s="588">
        <v>13</v>
      </c>
      <c r="L12" s="588">
        <v>850</v>
      </c>
      <c r="M12" s="588">
        <v>63</v>
      </c>
      <c r="N12" s="588">
        <v>139</v>
      </c>
      <c r="O12" s="588">
        <v>4</v>
      </c>
    </row>
    <row r="13" spans="1:15">
      <c r="A13" s="629"/>
      <c r="B13" s="1216" t="s">
        <v>562</v>
      </c>
      <c r="C13" s="1216"/>
      <c r="D13" s="1216"/>
      <c r="E13" s="1216"/>
      <c r="F13" s="1216"/>
      <c r="G13" s="1216"/>
      <c r="H13" s="1216"/>
      <c r="I13" s="1216"/>
      <c r="J13" s="1216"/>
      <c r="K13" s="1216"/>
      <c r="L13" s="1216"/>
      <c r="M13" s="1216"/>
      <c r="N13" s="1216"/>
      <c r="O13" s="1216"/>
    </row>
    <row r="14" spans="1:15">
      <c r="A14" s="628">
        <v>2005</v>
      </c>
      <c r="B14" s="589">
        <v>100</v>
      </c>
      <c r="C14" s="590">
        <f>C6/B6*100</f>
        <v>3.575547866205306</v>
      </c>
      <c r="D14" s="590">
        <f>D6/B6*100</f>
        <v>10.495963091118799</v>
      </c>
      <c r="E14" s="590">
        <f>E6/D6*100</f>
        <v>1.6483516483516485</v>
      </c>
      <c r="F14" s="590">
        <f>F6/B6*100</f>
        <v>8.7658592848904267</v>
      </c>
      <c r="G14" s="590">
        <f>G6/F6*100</f>
        <v>5.2631578947368416</v>
      </c>
      <c r="H14" s="590">
        <f>H6/B6*100</f>
        <v>14.302191464821224</v>
      </c>
      <c r="I14" s="590">
        <f>I6/H6*100</f>
        <v>1.2096774193548387</v>
      </c>
      <c r="J14" s="590">
        <f>J6/B6*100</f>
        <v>17.762399077277973</v>
      </c>
      <c r="K14" s="590">
        <f>K6/J6*100</f>
        <v>3.8961038961038961</v>
      </c>
      <c r="L14" s="590">
        <f>L6/B6*100</f>
        <v>41.983852364475197</v>
      </c>
      <c r="M14" s="590">
        <f>M6/L6*100</f>
        <v>4.1208791208791204</v>
      </c>
      <c r="N14" s="590">
        <f>N6/B6*100</f>
        <v>6.6897347174163775</v>
      </c>
      <c r="O14" s="590">
        <f>O6/N6*100</f>
        <v>5.1724137931034484</v>
      </c>
    </row>
    <row r="15" spans="1:15">
      <c r="A15" s="628">
        <v>2006</v>
      </c>
      <c r="B15" s="589">
        <v>100</v>
      </c>
      <c r="C15" s="590">
        <f t="shared" ref="C15:C20" si="0">C7/B7*100</f>
        <v>4.0668523676880222</v>
      </c>
      <c r="D15" s="590">
        <f t="shared" ref="D15:D20" si="1">D7/B7*100</f>
        <v>10.027855153203342</v>
      </c>
      <c r="E15" s="590">
        <f t="shared" ref="E15:E20" si="2">E7/D7*100</f>
        <v>2.2222222222222223</v>
      </c>
      <c r="F15" s="590">
        <f t="shared" ref="F15:F20" si="3">F7/B7*100</f>
        <v>8.9136490250696383</v>
      </c>
      <c r="G15" s="590">
        <f t="shared" ref="G15:G20" si="4">G7/F7*100</f>
        <v>2.5</v>
      </c>
      <c r="H15" s="590">
        <f t="shared" ref="H15:H20" si="5">H7/B7*100</f>
        <v>16.657381615598883</v>
      </c>
      <c r="I15" s="590">
        <f t="shared" ref="I15:I20" si="6">I7/H7*100</f>
        <v>1.0033444816053512</v>
      </c>
      <c r="J15" s="590">
        <f t="shared" ref="J15:J20" si="7">J7/B7*100</f>
        <v>16.378830083565461</v>
      </c>
      <c r="K15" s="590">
        <f t="shared" ref="K15:K20" si="8">K7/J7*100</f>
        <v>6.1224489795918364</v>
      </c>
      <c r="L15" s="590">
        <f t="shared" ref="L15:L20" si="9">L7/B7*100</f>
        <v>41.615598885793872</v>
      </c>
      <c r="M15" s="590">
        <f t="shared" ref="M15:M20" si="10">M7/L7*100</f>
        <v>5.6224899598393572</v>
      </c>
      <c r="N15" s="590">
        <f t="shared" ref="N15:N20" si="11">N7/B7*100</f>
        <v>6.4066852367688023</v>
      </c>
      <c r="O15" s="590">
        <f t="shared" ref="O15:O20" si="12">O7/N7*100</f>
        <v>1.7391304347826086</v>
      </c>
    </row>
    <row r="16" spans="1:15">
      <c r="A16" s="628">
        <v>2007</v>
      </c>
      <c r="B16" s="589">
        <v>100</v>
      </c>
      <c r="C16" s="590">
        <f t="shared" si="0"/>
        <v>4.1576673866090719</v>
      </c>
      <c r="D16" s="590">
        <f t="shared" si="1"/>
        <v>9.4492440604751629</v>
      </c>
      <c r="E16" s="590">
        <f t="shared" si="2"/>
        <v>2.8571428571428572</v>
      </c>
      <c r="F16" s="590">
        <f t="shared" si="3"/>
        <v>8.3693304535637161</v>
      </c>
      <c r="G16" s="590">
        <f t="shared" si="4"/>
        <v>1.935483870967742</v>
      </c>
      <c r="H16" s="590">
        <f t="shared" si="5"/>
        <v>18.412526997840175</v>
      </c>
      <c r="I16" s="590">
        <f t="shared" si="6"/>
        <v>1.466275659824047</v>
      </c>
      <c r="J16" s="590">
        <f t="shared" si="7"/>
        <v>16.144708423326133</v>
      </c>
      <c r="K16" s="590">
        <f t="shared" si="8"/>
        <v>4.3478260869565215</v>
      </c>
      <c r="L16" s="590">
        <f t="shared" si="9"/>
        <v>40.820734341252702</v>
      </c>
      <c r="M16" s="590">
        <f t="shared" si="10"/>
        <v>5.9523809523809517</v>
      </c>
      <c r="N16" s="590">
        <f t="shared" si="11"/>
        <v>6.8034557235421165</v>
      </c>
      <c r="O16" s="590">
        <f t="shared" si="12"/>
        <v>4.7619047619047619</v>
      </c>
    </row>
    <row r="17" spans="1:15">
      <c r="A17" s="628">
        <v>2008</v>
      </c>
      <c r="B17" s="589">
        <v>100</v>
      </c>
      <c r="C17" s="590">
        <f t="shared" si="0"/>
        <v>3.9665970772442591</v>
      </c>
      <c r="D17" s="590">
        <f t="shared" si="1"/>
        <v>8.6116910229645107</v>
      </c>
      <c r="E17" s="590">
        <f t="shared" si="2"/>
        <v>2.4242424242424243</v>
      </c>
      <c r="F17" s="590">
        <f t="shared" si="3"/>
        <v>7.9331941544885183</v>
      </c>
      <c r="G17" s="590">
        <f t="shared" si="4"/>
        <v>1.9736842105263157</v>
      </c>
      <c r="H17" s="590">
        <f t="shared" si="5"/>
        <v>20.668058455114824</v>
      </c>
      <c r="I17" s="590">
        <f t="shared" si="6"/>
        <v>2.2727272727272729</v>
      </c>
      <c r="J17" s="590">
        <f t="shared" si="7"/>
        <v>16.127348643006261</v>
      </c>
      <c r="K17" s="590">
        <f t="shared" si="8"/>
        <v>2.5889967637540456</v>
      </c>
      <c r="L17" s="590">
        <f t="shared" si="9"/>
        <v>39.457202505219207</v>
      </c>
      <c r="M17" s="590">
        <f t="shared" si="10"/>
        <v>6.0846560846560847</v>
      </c>
      <c r="N17" s="590">
        <f t="shared" si="11"/>
        <v>7.2025052192066799</v>
      </c>
      <c r="O17" s="590">
        <f t="shared" si="12"/>
        <v>4.3478260869565215</v>
      </c>
    </row>
    <row r="18" spans="1:15">
      <c r="A18" s="628">
        <v>2009</v>
      </c>
      <c r="B18" s="589">
        <v>100</v>
      </c>
      <c r="C18" s="590">
        <f t="shared" si="0"/>
        <v>3.1372549019607843</v>
      </c>
      <c r="D18" s="590">
        <f t="shared" si="1"/>
        <v>8.3823529411764692</v>
      </c>
      <c r="E18" s="590">
        <f t="shared" si="2"/>
        <v>1.7543859649122806</v>
      </c>
      <c r="F18" s="590">
        <f t="shared" si="3"/>
        <v>7.4019607843137258</v>
      </c>
      <c r="G18" s="590">
        <f t="shared" si="4"/>
        <v>1.3245033112582782</v>
      </c>
      <c r="H18" s="590">
        <f t="shared" si="5"/>
        <v>20.490196078431371</v>
      </c>
      <c r="I18" s="590">
        <f t="shared" si="6"/>
        <v>0.4784688995215311</v>
      </c>
      <c r="J18" s="590">
        <f t="shared" si="7"/>
        <v>17.696078431372548</v>
      </c>
      <c r="K18" s="590">
        <f t="shared" si="8"/>
        <v>4.1551246537396125</v>
      </c>
      <c r="L18" s="590">
        <f t="shared" si="9"/>
        <v>38.970588235294116</v>
      </c>
      <c r="M18" s="590">
        <f t="shared" si="10"/>
        <v>4.6540880503144653</v>
      </c>
      <c r="N18" s="590">
        <f t="shared" si="11"/>
        <v>7.0588235294117645</v>
      </c>
      <c r="O18" s="590">
        <f t="shared" si="12"/>
        <v>3.4722222222222223</v>
      </c>
    </row>
    <row r="19" spans="1:15">
      <c r="A19" s="628">
        <v>2010</v>
      </c>
      <c r="B19" s="589">
        <v>100</v>
      </c>
      <c r="C19" s="590">
        <f t="shared" si="0"/>
        <v>3.663177925784967</v>
      </c>
      <c r="D19" s="590">
        <f t="shared" si="1"/>
        <v>7.7545195052331106</v>
      </c>
      <c r="E19" s="590">
        <f t="shared" si="2"/>
        <v>2.4539877300613497</v>
      </c>
      <c r="F19" s="590">
        <f t="shared" si="3"/>
        <v>6.8506184586108461</v>
      </c>
      <c r="G19" s="590">
        <f t="shared" si="4"/>
        <v>2.7777777777777777</v>
      </c>
      <c r="H19" s="590">
        <f t="shared" si="5"/>
        <v>21.075166508087538</v>
      </c>
      <c r="I19" s="590">
        <f t="shared" si="6"/>
        <v>0.90293453724604955</v>
      </c>
      <c r="J19" s="590">
        <f t="shared" si="7"/>
        <v>18.268315889628926</v>
      </c>
      <c r="K19" s="590">
        <f t="shared" si="8"/>
        <v>1.8229166666666667</v>
      </c>
      <c r="L19" s="590">
        <f t="shared" si="9"/>
        <v>39.200761179828739</v>
      </c>
      <c r="M19" s="590">
        <f t="shared" si="10"/>
        <v>6.674757281553398</v>
      </c>
      <c r="N19" s="590">
        <f t="shared" si="11"/>
        <v>6.8506184586108461</v>
      </c>
      <c r="O19" s="590">
        <f t="shared" si="12"/>
        <v>2.083333333333333</v>
      </c>
    </row>
    <row r="20" spans="1:15">
      <c r="A20" s="628">
        <v>2011</v>
      </c>
      <c r="B20" s="589">
        <v>100</v>
      </c>
      <c r="C20" s="590">
        <f t="shared" si="0"/>
        <v>4.3439319301388268</v>
      </c>
      <c r="D20" s="590">
        <f t="shared" si="1"/>
        <v>7.7474249888042994</v>
      </c>
      <c r="E20" s="590">
        <f t="shared" si="2"/>
        <v>4.6242774566473983</v>
      </c>
      <c r="F20" s="590">
        <f t="shared" si="3"/>
        <v>6.5382892969099871</v>
      </c>
      <c r="G20" s="590">
        <f t="shared" si="4"/>
        <v>2.7397260273972601</v>
      </c>
      <c r="H20" s="590">
        <f t="shared" si="5"/>
        <v>21.092700403045232</v>
      </c>
      <c r="I20" s="590">
        <f t="shared" si="6"/>
        <v>1.0615711252653928</v>
      </c>
      <c r="J20" s="590">
        <f t="shared" si="7"/>
        <v>20.331392745185848</v>
      </c>
      <c r="K20" s="590">
        <f t="shared" si="8"/>
        <v>2.8634361233480177</v>
      </c>
      <c r="L20" s="590">
        <f t="shared" si="9"/>
        <v>38.065382892969104</v>
      </c>
      <c r="M20" s="590">
        <f t="shared" si="10"/>
        <v>7.4117647058823524</v>
      </c>
      <c r="N20" s="590">
        <f t="shared" si="11"/>
        <v>6.2248096730855353</v>
      </c>
      <c r="O20" s="590">
        <f t="shared" si="12"/>
        <v>2.877697841726619</v>
      </c>
    </row>
    <row r="21" spans="1:15">
      <c r="A21" s="576" t="s">
        <v>512</v>
      </c>
    </row>
    <row r="22" spans="1:15">
      <c r="B22" s="576"/>
      <c r="C22" s="576"/>
      <c r="D22" s="576"/>
      <c r="E22" s="576"/>
      <c r="F22" s="576"/>
      <c r="G22" s="576"/>
      <c r="H22" s="576"/>
    </row>
  </sheetData>
  <mergeCells count="10">
    <mergeCell ref="A3:A4"/>
    <mergeCell ref="B5:O5"/>
    <mergeCell ref="B13:O13"/>
    <mergeCell ref="B2:C3"/>
    <mergeCell ref="D2:E3"/>
    <mergeCell ref="F2:G3"/>
    <mergeCell ref="H2:I3"/>
    <mergeCell ref="J2:K3"/>
    <mergeCell ref="L2:M3"/>
    <mergeCell ref="N2:O3"/>
  </mergeCells>
  <pageMargins left="0.7" right="0.7" top="0.78740157499999996" bottom="0.78740157499999996" header="0.3" footer="0.3"/>
  <ignoredErrors>
    <ignoredError sqref="D14:N20" formula="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election activeCell="A2" sqref="A2"/>
    </sheetView>
  </sheetViews>
  <sheetFormatPr baseColWidth="10" defaultColWidth="11.25" defaultRowHeight="12.75"/>
  <cols>
    <col min="1" max="1" width="41.625" style="557" bestFit="1" customWidth="1"/>
    <col min="2" max="2" width="9.5" style="557" customWidth="1"/>
    <col min="3" max="3" width="8.75" style="557" customWidth="1"/>
    <col min="4" max="4" width="13" style="557" customWidth="1"/>
    <col min="5" max="5" width="8.25" style="557" customWidth="1"/>
    <col min="6" max="6" width="9.125" style="557" customWidth="1"/>
    <col min="7" max="7" width="12.75" style="557" customWidth="1"/>
    <col min="8" max="8" width="9.25" style="557" customWidth="1"/>
    <col min="9" max="9" width="8.25" style="557" customWidth="1"/>
    <col min="10" max="10" width="12.375" style="557" customWidth="1"/>
    <col min="11" max="11" width="9" style="557" customWidth="1"/>
    <col min="12" max="12" width="9.125" style="557" customWidth="1"/>
    <col min="13" max="13" width="14" style="557" customWidth="1"/>
    <col min="14" max="14" width="9.25" style="557" customWidth="1"/>
    <col min="15" max="15" width="9.5" style="557" customWidth="1"/>
    <col min="16" max="16" width="13.125" style="557" customWidth="1"/>
    <col min="17" max="17" width="8.625" style="557" customWidth="1"/>
    <col min="18" max="18" width="9" style="557" customWidth="1"/>
    <col min="19" max="19" width="17.75" style="557" customWidth="1"/>
    <col min="20" max="20" width="8.875" style="557" customWidth="1"/>
    <col min="21" max="21" width="10.625" style="557" customWidth="1"/>
    <col min="22" max="22" width="13.625" style="557" customWidth="1"/>
    <col min="23" max="16384" width="11.25" style="557"/>
  </cols>
  <sheetData>
    <row r="1" spans="1:22" ht="27.6" customHeight="1">
      <c r="A1" s="559" t="s">
        <v>2381</v>
      </c>
      <c r="B1" s="558"/>
      <c r="C1" s="558"/>
      <c r="D1" s="558"/>
      <c r="E1" s="558"/>
      <c r="F1" s="558"/>
      <c r="G1" s="558"/>
      <c r="H1" s="558"/>
      <c r="I1" s="558"/>
      <c r="J1" s="558"/>
      <c r="K1" s="558"/>
      <c r="L1" s="558"/>
      <c r="M1" s="558"/>
      <c r="N1" s="558"/>
      <c r="O1" s="558"/>
      <c r="P1" s="558"/>
      <c r="Q1" s="558"/>
      <c r="R1" s="558"/>
      <c r="S1" s="558"/>
      <c r="T1" s="558"/>
      <c r="U1" s="558"/>
      <c r="V1" s="558"/>
    </row>
    <row r="2" spans="1:22" ht="22.15" customHeight="1">
      <c r="A2" s="560" t="s">
        <v>976</v>
      </c>
      <c r="B2" s="1217">
        <v>2005</v>
      </c>
      <c r="C2" s="1217"/>
      <c r="D2" s="1217"/>
      <c r="E2" s="1217">
        <v>2006</v>
      </c>
      <c r="F2" s="1217"/>
      <c r="G2" s="1217"/>
      <c r="H2" s="1217">
        <v>2007</v>
      </c>
      <c r="I2" s="1217"/>
      <c r="J2" s="1217"/>
      <c r="K2" s="1217">
        <v>2008</v>
      </c>
      <c r="L2" s="1217"/>
      <c r="M2" s="1217"/>
      <c r="N2" s="1217">
        <v>2009</v>
      </c>
      <c r="O2" s="1217"/>
      <c r="P2" s="1217"/>
      <c r="Q2" s="1217">
        <v>2010</v>
      </c>
      <c r="R2" s="1217"/>
      <c r="S2" s="1217"/>
      <c r="T2" s="1217">
        <v>2011</v>
      </c>
      <c r="U2" s="1217"/>
      <c r="V2" s="1217"/>
    </row>
    <row r="3" spans="1:22" ht="44.45" customHeight="1">
      <c r="A3" s="560" t="s">
        <v>839</v>
      </c>
      <c r="B3" s="560" t="s">
        <v>1002</v>
      </c>
      <c r="C3" s="560" t="s">
        <v>1026</v>
      </c>
      <c r="D3" s="560" t="s">
        <v>1027</v>
      </c>
      <c r="E3" s="560" t="s">
        <v>1002</v>
      </c>
      <c r="F3" s="560" t="s">
        <v>1026</v>
      </c>
      <c r="G3" s="560" t="s">
        <v>1027</v>
      </c>
      <c r="H3" s="560" t="s">
        <v>1002</v>
      </c>
      <c r="I3" s="560" t="s">
        <v>1026</v>
      </c>
      <c r="J3" s="560" t="s">
        <v>1027</v>
      </c>
      <c r="K3" s="560" t="s">
        <v>1002</v>
      </c>
      <c r="L3" s="560" t="s">
        <v>1026</v>
      </c>
      <c r="M3" s="560" t="s">
        <v>1027</v>
      </c>
      <c r="N3" s="560" t="s">
        <v>1002</v>
      </c>
      <c r="O3" s="560" t="s">
        <v>1026</v>
      </c>
      <c r="P3" s="560" t="s">
        <v>1027</v>
      </c>
      <c r="Q3" s="560" t="s">
        <v>1002</v>
      </c>
      <c r="R3" s="560" t="s">
        <v>1026</v>
      </c>
      <c r="S3" s="560" t="s">
        <v>1027</v>
      </c>
      <c r="T3" s="560" t="s">
        <v>1002</v>
      </c>
      <c r="U3" s="560" t="s">
        <v>1026</v>
      </c>
      <c r="V3" s="560" t="s">
        <v>1027</v>
      </c>
    </row>
    <row r="4" spans="1:22" ht="25.5">
      <c r="A4" s="595" t="s">
        <v>840</v>
      </c>
      <c r="B4" s="588">
        <v>2</v>
      </c>
      <c r="C4" s="588">
        <v>59</v>
      </c>
      <c r="D4" s="588">
        <v>0</v>
      </c>
      <c r="E4" s="588">
        <v>0</v>
      </c>
      <c r="F4" s="588">
        <v>64</v>
      </c>
      <c r="G4" s="588">
        <v>0</v>
      </c>
      <c r="H4" s="588">
        <v>1</v>
      </c>
      <c r="I4" s="588">
        <v>53</v>
      </c>
      <c r="J4" s="588">
        <v>1</v>
      </c>
      <c r="K4" s="588">
        <v>2</v>
      </c>
      <c r="L4" s="588">
        <v>57</v>
      </c>
      <c r="M4" s="588">
        <v>0</v>
      </c>
      <c r="N4" s="588">
        <v>4</v>
      </c>
      <c r="O4" s="588">
        <v>46</v>
      </c>
      <c r="P4" s="588">
        <v>1</v>
      </c>
      <c r="Q4" s="588">
        <v>1</v>
      </c>
      <c r="R4" s="588">
        <v>46</v>
      </c>
      <c r="S4" s="588">
        <v>0</v>
      </c>
      <c r="T4" s="588">
        <v>1</v>
      </c>
      <c r="U4" s="588">
        <v>31</v>
      </c>
      <c r="V4" s="588">
        <v>0</v>
      </c>
    </row>
    <row r="5" spans="1:22">
      <c r="A5" s="595" t="s">
        <v>896</v>
      </c>
      <c r="B5" s="588">
        <v>17</v>
      </c>
      <c r="C5" s="588">
        <v>46</v>
      </c>
      <c r="D5" s="588">
        <v>0</v>
      </c>
      <c r="E5" s="588">
        <v>11</v>
      </c>
      <c r="F5" s="588">
        <v>44</v>
      </c>
      <c r="G5" s="588">
        <v>0</v>
      </c>
      <c r="H5" s="588">
        <v>12</v>
      </c>
      <c r="I5" s="588">
        <v>47</v>
      </c>
      <c r="J5" s="588">
        <v>2</v>
      </c>
      <c r="K5" s="588">
        <v>14</v>
      </c>
      <c r="L5" s="588">
        <v>48</v>
      </c>
      <c r="M5" s="588">
        <v>3</v>
      </c>
      <c r="N5" s="588">
        <v>13</v>
      </c>
      <c r="O5" s="588">
        <v>49</v>
      </c>
      <c r="P5" s="588">
        <v>1</v>
      </c>
      <c r="Q5" s="588">
        <v>13</v>
      </c>
      <c r="R5" s="588">
        <v>47</v>
      </c>
      <c r="S5" s="588">
        <v>1</v>
      </c>
      <c r="T5" s="588">
        <v>12</v>
      </c>
      <c r="U5" s="588">
        <v>45</v>
      </c>
      <c r="V5" s="588">
        <v>1</v>
      </c>
    </row>
    <row r="6" spans="1:22" ht="25.5">
      <c r="A6" s="595" t="s">
        <v>897</v>
      </c>
      <c r="B6" s="588">
        <v>14</v>
      </c>
      <c r="C6" s="588">
        <v>44</v>
      </c>
      <c r="D6" s="588">
        <v>1</v>
      </c>
      <c r="E6" s="588">
        <v>14</v>
      </c>
      <c r="F6" s="588">
        <v>42</v>
      </c>
      <c r="G6" s="588">
        <v>1</v>
      </c>
      <c r="H6" s="588">
        <v>15</v>
      </c>
      <c r="I6" s="588">
        <v>49</v>
      </c>
      <c r="J6" s="588">
        <v>0</v>
      </c>
      <c r="K6" s="588">
        <v>19</v>
      </c>
      <c r="L6" s="588">
        <v>45</v>
      </c>
      <c r="M6" s="588">
        <v>0</v>
      </c>
      <c r="N6" s="588">
        <v>14</v>
      </c>
      <c r="O6" s="588">
        <v>39</v>
      </c>
      <c r="P6" s="588">
        <v>0</v>
      </c>
      <c r="Q6" s="588">
        <v>26</v>
      </c>
      <c r="R6" s="588">
        <v>59</v>
      </c>
      <c r="S6" s="588">
        <v>3</v>
      </c>
      <c r="T6" s="588">
        <v>33</v>
      </c>
      <c r="U6" s="588">
        <v>76</v>
      </c>
      <c r="V6" s="588">
        <v>2</v>
      </c>
    </row>
    <row r="7" spans="1:22">
      <c r="A7" s="595" t="s">
        <v>1028</v>
      </c>
      <c r="B7" s="588">
        <v>2</v>
      </c>
      <c r="C7" s="588">
        <v>17</v>
      </c>
      <c r="D7" s="588">
        <v>0</v>
      </c>
      <c r="E7" s="588">
        <v>1</v>
      </c>
      <c r="F7" s="588">
        <v>16</v>
      </c>
      <c r="G7" s="588">
        <v>1</v>
      </c>
      <c r="H7" s="588">
        <v>1</v>
      </c>
      <c r="I7" s="588">
        <v>15</v>
      </c>
      <c r="J7" s="588">
        <v>1</v>
      </c>
      <c r="K7" s="588">
        <v>3</v>
      </c>
      <c r="L7" s="588">
        <v>16</v>
      </c>
      <c r="M7" s="588">
        <v>0</v>
      </c>
      <c r="N7" s="588">
        <v>3</v>
      </c>
      <c r="O7" s="588">
        <v>16</v>
      </c>
      <c r="P7" s="588">
        <v>1</v>
      </c>
      <c r="Q7" s="588">
        <v>0</v>
      </c>
      <c r="R7" s="588">
        <v>13</v>
      </c>
      <c r="S7" s="588">
        <v>0</v>
      </c>
      <c r="T7" s="588">
        <v>0</v>
      </c>
      <c r="U7" s="588">
        <v>10</v>
      </c>
      <c r="V7" s="588">
        <v>0</v>
      </c>
    </row>
    <row r="8" spans="1:22">
      <c r="A8" s="595" t="s">
        <v>898</v>
      </c>
      <c r="B8" s="588">
        <v>59</v>
      </c>
      <c r="C8" s="588">
        <v>59</v>
      </c>
      <c r="D8" s="588">
        <v>1</v>
      </c>
      <c r="E8" s="588">
        <v>47</v>
      </c>
      <c r="F8" s="588">
        <v>47</v>
      </c>
      <c r="G8" s="588">
        <v>0</v>
      </c>
      <c r="H8" s="588">
        <v>51</v>
      </c>
      <c r="I8" s="588">
        <v>53</v>
      </c>
      <c r="J8" s="588">
        <v>0</v>
      </c>
      <c r="K8" s="588">
        <v>47</v>
      </c>
      <c r="L8" s="588">
        <v>49</v>
      </c>
      <c r="M8" s="588">
        <v>0</v>
      </c>
      <c r="N8" s="588">
        <v>48</v>
      </c>
      <c r="O8" s="588">
        <v>50</v>
      </c>
      <c r="P8" s="588">
        <v>1</v>
      </c>
      <c r="Q8" s="588">
        <v>49</v>
      </c>
      <c r="R8" s="588">
        <v>49</v>
      </c>
      <c r="S8" s="588">
        <v>2</v>
      </c>
      <c r="T8" s="588">
        <v>43</v>
      </c>
      <c r="U8" s="588">
        <v>44</v>
      </c>
      <c r="V8" s="588">
        <v>2</v>
      </c>
    </row>
    <row r="9" spans="1:22" ht="25.5">
      <c r="A9" s="595" t="s">
        <v>899</v>
      </c>
      <c r="B9" s="588">
        <v>0</v>
      </c>
      <c r="C9" s="588">
        <v>0</v>
      </c>
      <c r="D9" s="588">
        <v>0</v>
      </c>
      <c r="E9" s="588">
        <v>0</v>
      </c>
      <c r="F9" s="588">
        <v>0</v>
      </c>
      <c r="G9" s="588">
        <v>0</v>
      </c>
      <c r="H9" s="588">
        <v>0</v>
      </c>
      <c r="I9" s="588">
        <v>0</v>
      </c>
      <c r="J9" s="588">
        <v>0</v>
      </c>
      <c r="K9" s="588">
        <v>0</v>
      </c>
      <c r="L9" s="588">
        <v>0</v>
      </c>
      <c r="M9" s="588">
        <v>0</v>
      </c>
      <c r="N9" s="588">
        <v>0</v>
      </c>
      <c r="O9" s="588">
        <v>0</v>
      </c>
      <c r="P9" s="588">
        <v>0</v>
      </c>
      <c r="Q9" s="588">
        <v>0</v>
      </c>
      <c r="R9" s="588">
        <v>0</v>
      </c>
      <c r="S9" s="588">
        <v>0</v>
      </c>
      <c r="T9" s="588">
        <v>23</v>
      </c>
      <c r="U9" s="588">
        <v>24</v>
      </c>
      <c r="V9" s="588">
        <v>1</v>
      </c>
    </row>
    <row r="10" spans="1:22" ht="25.5">
      <c r="A10" s="595" t="s">
        <v>900</v>
      </c>
      <c r="B10" s="588">
        <v>72</v>
      </c>
      <c r="C10" s="588">
        <v>88</v>
      </c>
      <c r="D10" s="588">
        <v>4</v>
      </c>
      <c r="E10" s="588">
        <v>88</v>
      </c>
      <c r="F10" s="588">
        <v>105</v>
      </c>
      <c r="G10" s="588">
        <v>0</v>
      </c>
      <c r="H10" s="588">
        <v>86</v>
      </c>
      <c r="I10" s="588">
        <v>95</v>
      </c>
      <c r="J10" s="588">
        <v>0</v>
      </c>
      <c r="K10" s="588">
        <v>92</v>
      </c>
      <c r="L10" s="588">
        <v>96</v>
      </c>
      <c r="M10" s="588">
        <v>0</v>
      </c>
      <c r="N10" s="588">
        <v>92</v>
      </c>
      <c r="O10" s="588">
        <v>100</v>
      </c>
      <c r="P10" s="588">
        <v>2</v>
      </c>
      <c r="Q10" s="588">
        <v>60</v>
      </c>
      <c r="R10" s="588">
        <v>69</v>
      </c>
      <c r="S10" s="588">
        <v>3</v>
      </c>
      <c r="T10" s="588">
        <v>73</v>
      </c>
      <c r="U10" s="588">
        <v>82</v>
      </c>
      <c r="V10" s="588">
        <v>0</v>
      </c>
    </row>
    <row r="11" spans="1:22" ht="25.5">
      <c r="A11" s="595" t="s">
        <v>901</v>
      </c>
      <c r="B11" s="588">
        <v>86</v>
      </c>
      <c r="C11" s="588">
        <v>120</v>
      </c>
      <c r="D11" s="588">
        <v>2</v>
      </c>
      <c r="E11" s="588">
        <v>54</v>
      </c>
      <c r="F11" s="588">
        <v>75</v>
      </c>
      <c r="G11" s="588">
        <v>1</v>
      </c>
      <c r="H11" s="588">
        <v>93</v>
      </c>
      <c r="I11" s="588">
        <v>117</v>
      </c>
      <c r="J11" s="588">
        <v>0</v>
      </c>
      <c r="K11" s="588">
        <v>98</v>
      </c>
      <c r="L11" s="588">
        <v>128</v>
      </c>
      <c r="M11" s="588">
        <v>0</v>
      </c>
      <c r="N11" s="588">
        <v>95</v>
      </c>
      <c r="O11" s="588">
        <v>116</v>
      </c>
      <c r="P11" s="588">
        <v>0</v>
      </c>
      <c r="Q11" s="588">
        <v>92</v>
      </c>
      <c r="R11" s="588">
        <v>108</v>
      </c>
      <c r="S11" s="588">
        <v>0</v>
      </c>
      <c r="T11" s="588">
        <v>92</v>
      </c>
      <c r="U11" s="588">
        <v>114</v>
      </c>
      <c r="V11" s="588">
        <v>0</v>
      </c>
    </row>
    <row r="12" spans="1:22">
      <c r="A12" s="595" t="s">
        <v>1029</v>
      </c>
      <c r="B12" s="588">
        <v>0</v>
      </c>
      <c r="C12" s="588">
        <v>24</v>
      </c>
      <c r="D12" s="588">
        <v>1</v>
      </c>
      <c r="E12" s="588">
        <v>0</v>
      </c>
      <c r="F12" s="588">
        <v>22</v>
      </c>
      <c r="G12" s="588">
        <v>1</v>
      </c>
      <c r="H12" s="588">
        <v>0</v>
      </c>
      <c r="I12" s="588">
        <v>22</v>
      </c>
      <c r="J12" s="588">
        <v>1</v>
      </c>
      <c r="K12" s="588">
        <v>0</v>
      </c>
      <c r="L12" s="588">
        <v>24</v>
      </c>
      <c r="M12" s="588">
        <v>1</v>
      </c>
      <c r="N12" s="588">
        <v>0</v>
      </c>
      <c r="O12" s="588">
        <v>22</v>
      </c>
      <c r="P12" s="588">
        <v>1</v>
      </c>
      <c r="Q12" s="588">
        <v>0</v>
      </c>
      <c r="R12" s="588">
        <v>22</v>
      </c>
      <c r="S12" s="588">
        <v>1</v>
      </c>
      <c r="T12" s="588">
        <v>0</v>
      </c>
      <c r="U12" s="588">
        <v>22</v>
      </c>
      <c r="V12" s="588">
        <v>1</v>
      </c>
    </row>
    <row r="13" spans="1:22">
      <c r="A13" s="595" t="s">
        <v>903</v>
      </c>
      <c r="B13" s="588">
        <v>4</v>
      </c>
      <c r="C13" s="588">
        <v>171</v>
      </c>
      <c r="D13" s="588">
        <v>2</v>
      </c>
      <c r="E13" s="588">
        <v>2</v>
      </c>
      <c r="F13" s="588">
        <v>173</v>
      </c>
      <c r="G13" s="588">
        <v>4</v>
      </c>
      <c r="H13" s="588">
        <v>2</v>
      </c>
      <c r="I13" s="588">
        <v>165</v>
      </c>
      <c r="J13" s="588">
        <v>2</v>
      </c>
      <c r="K13" s="588">
        <v>2</v>
      </c>
      <c r="L13" s="588">
        <v>172</v>
      </c>
      <c r="M13" s="588">
        <v>3</v>
      </c>
      <c r="N13" s="588">
        <v>4</v>
      </c>
      <c r="O13" s="588">
        <v>189</v>
      </c>
      <c r="P13" s="588">
        <v>2</v>
      </c>
      <c r="Q13" s="588">
        <v>6</v>
      </c>
      <c r="R13" s="588">
        <v>194</v>
      </c>
      <c r="S13" s="588">
        <v>3</v>
      </c>
      <c r="T13" s="588">
        <v>6</v>
      </c>
      <c r="U13" s="588">
        <v>185</v>
      </c>
      <c r="V13" s="588">
        <v>2</v>
      </c>
    </row>
    <row r="14" spans="1:22">
      <c r="A14" s="595" t="s">
        <v>905</v>
      </c>
      <c r="B14" s="588">
        <v>8</v>
      </c>
      <c r="C14" s="588">
        <v>8</v>
      </c>
      <c r="D14" s="588">
        <v>0</v>
      </c>
      <c r="E14" s="588">
        <v>8</v>
      </c>
      <c r="F14" s="588">
        <v>8</v>
      </c>
      <c r="G14" s="588">
        <v>0</v>
      </c>
      <c r="H14" s="588">
        <v>10</v>
      </c>
      <c r="I14" s="588">
        <v>10</v>
      </c>
      <c r="J14" s="588">
        <v>2</v>
      </c>
      <c r="K14" s="588">
        <v>10</v>
      </c>
      <c r="L14" s="588">
        <v>10</v>
      </c>
      <c r="M14" s="588">
        <v>2</v>
      </c>
      <c r="N14" s="588">
        <v>11</v>
      </c>
      <c r="O14" s="588">
        <v>11</v>
      </c>
      <c r="P14" s="588">
        <v>1</v>
      </c>
      <c r="Q14" s="588">
        <v>6</v>
      </c>
      <c r="R14" s="588">
        <v>6</v>
      </c>
      <c r="S14" s="588">
        <v>0</v>
      </c>
      <c r="T14" s="588">
        <v>16</v>
      </c>
      <c r="U14" s="588">
        <v>16</v>
      </c>
      <c r="V14" s="588">
        <v>0</v>
      </c>
    </row>
    <row r="15" spans="1:22">
      <c r="A15" s="595" t="s">
        <v>906</v>
      </c>
      <c r="B15" s="588">
        <v>2</v>
      </c>
      <c r="C15" s="588">
        <v>77</v>
      </c>
      <c r="D15" s="588">
        <v>2</v>
      </c>
      <c r="E15" s="588">
        <v>11</v>
      </c>
      <c r="F15" s="588">
        <v>117</v>
      </c>
      <c r="G15" s="588">
        <v>7</v>
      </c>
      <c r="H15" s="588">
        <v>2</v>
      </c>
      <c r="I15" s="588">
        <v>78</v>
      </c>
      <c r="J15" s="588">
        <v>2</v>
      </c>
      <c r="K15" s="588">
        <v>7</v>
      </c>
      <c r="L15" s="588">
        <v>114</v>
      </c>
      <c r="M15" s="588">
        <v>3</v>
      </c>
      <c r="N15" s="588">
        <v>1</v>
      </c>
      <c r="O15" s="588">
        <v>89</v>
      </c>
      <c r="P15" s="588">
        <v>2</v>
      </c>
      <c r="Q15" s="588">
        <v>10</v>
      </c>
      <c r="R15" s="588">
        <v>112</v>
      </c>
      <c r="S15" s="588">
        <v>0</v>
      </c>
      <c r="T15" s="588">
        <v>4</v>
      </c>
      <c r="U15" s="588">
        <v>99</v>
      </c>
      <c r="V15" s="588">
        <v>3</v>
      </c>
    </row>
    <row r="16" spans="1:22">
      <c r="A16" s="631" t="s">
        <v>1030</v>
      </c>
      <c r="B16" s="632">
        <f t="shared" ref="B16:V16" si="0">SUM(B4:B15)</f>
        <v>266</v>
      </c>
      <c r="C16" s="632">
        <f t="shared" si="0"/>
        <v>713</v>
      </c>
      <c r="D16" s="632">
        <f t="shared" si="0"/>
        <v>13</v>
      </c>
      <c r="E16" s="632">
        <f t="shared" si="0"/>
        <v>236</v>
      </c>
      <c r="F16" s="632">
        <f t="shared" si="0"/>
        <v>713</v>
      </c>
      <c r="G16" s="632">
        <f t="shared" si="0"/>
        <v>15</v>
      </c>
      <c r="H16" s="632">
        <f t="shared" si="0"/>
        <v>273</v>
      </c>
      <c r="I16" s="632">
        <f t="shared" si="0"/>
        <v>704</v>
      </c>
      <c r="J16" s="632">
        <f t="shared" si="0"/>
        <v>11</v>
      </c>
      <c r="K16" s="632">
        <f t="shared" si="0"/>
        <v>294</v>
      </c>
      <c r="L16" s="632">
        <f t="shared" si="0"/>
        <v>759</v>
      </c>
      <c r="M16" s="632">
        <f t="shared" si="0"/>
        <v>12</v>
      </c>
      <c r="N16" s="632">
        <f t="shared" si="0"/>
        <v>285</v>
      </c>
      <c r="O16" s="632">
        <f t="shared" si="0"/>
        <v>727</v>
      </c>
      <c r="P16" s="632">
        <f t="shared" si="0"/>
        <v>12</v>
      </c>
      <c r="Q16" s="632">
        <f t="shared" si="0"/>
        <v>263</v>
      </c>
      <c r="R16" s="632">
        <f t="shared" si="0"/>
        <v>725</v>
      </c>
      <c r="S16" s="632">
        <f t="shared" si="0"/>
        <v>13</v>
      </c>
      <c r="T16" s="632">
        <f t="shared" si="0"/>
        <v>303</v>
      </c>
      <c r="U16" s="632">
        <f t="shared" si="0"/>
        <v>748</v>
      </c>
      <c r="V16" s="632">
        <f t="shared" si="0"/>
        <v>12</v>
      </c>
    </row>
    <row r="17" spans="1:8">
      <c r="A17" s="576" t="s">
        <v>512</v>
      </c>
    </row>
    <row r="18" spans="1:8">
      <c r="B18" s="576"/>
      <c r="C18" s="576"/>
      <c r="D18" s="576"/>
      <c r="E18" s="576"/>
      <c r="F18" s="576"/>
      <c r="G18" s="576"/>
      <c r="H18" s="576"/>
    </row>
  </sheetData>
  <mergeCells count="7">
    <mergeCell ref="T2:V2"/>
    <mergeCell ref="B2:D2"/>
    <mergeCell ref="E2:G2"/>
    <mergeCell ref="H2:J2"/>
    <mergeCell ref="K2:M2"/>
    <mergeCell ref="N2:P2"/>
    <mergeCell ref="Q2:S2"/>
  </mergeCells>
  <pageMargins left="0.78740157499999996" right="0.78740157499999996" top="0.984251969" bottom="0.984251969" header="0.4921259845" footer="0.4921259845"/>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baseColWidth="10" defaultColWidth="11.25" defaultRowHeight="15"/>
  <cols>
    <col min="1" max="1" width="16.125" style="635" customWidth="1"/>
    <col min="2" max="2" width="15.25" style="635" bestFit="1" customWidth="1"/>
    <col min="3" max="3" width="13.25" style="635" bestFit="1" customWidth="1"/>
    <col min="4" max="4" width="14.125" style="635" bestFit="1" customWidth="1"/>
    <col min="5" max="5" width="15" style="635" bestFit="1" customWidth="1"/>
    <col min="6" max="6" width="15.25" style="635" bestFit="1" customWidth="1"/>
    <col min="7" max="7" width="14.125" style="635" bestFit="1" customWidth="1"/>
    <col min="8" max="8" width="13.25" style="635" bestFit="1" customWidth="1"/>
    <col min="9" max="9" width="15.25" style="635" bestFit="1" customWidth="1"/>
    <col min="10" max="10" width="14.125" style="635" bestFit="1" customWidth="1"/>
    <col min="11" max="16384" width="11.25" style="635"/>
  </cols>
  <sheetData>
    <row r="1" spans="1:10" ht="27.6" customHeight="1">
      <c r="A1" s="1198" t="s">
        <v>821</v>
      </c>
      <c r="B1" s="1198"/>
      <c r="C1" s="1198"/>
      <c r="D1" s="1198"/>
      <c r="E1" s="1198"/>
      <c r="F1" s="1198"/>
      <c r="G1" s="1198"/>
      <c r="H1" s="1198"/>
      <c r="I1" s="1198"/>
      <c r="J1" s="945"/>
    </row>
    <row r="2" spans="1:10">
      <c r="A2" s="587" t="s">
        <v>20</v>
      </c>
      <c r="B2" s="1200" t="s">
        <v>21</v>
      </c>
      <c r="C2" s="1200"/>
      <c r="D2" s="1200"/>
      <c r="E2" s="1200" t="s">
        <v>22</v>
      </c>
      <c r="F2" s="1200"/>
      <c r="G2" s="1200"/>
      <c r="H2" s="1200" t="s">
        <v>17</v>
      </c>
      <c r="I2" s="1200"/>
      <c r="J2" s="1200"/>
    </row>
    <row r="3" spans="1:10" ht="67.900000000000006" customHeight="1">
      <c r="A3" s="626" t="s">
        <v>1033</v>
      </c>
      <c r="B3" s="628" t="s">
        <v>1034</v>
      </c>
      <c r="C3" s="628" t="s">
        <v>1035</v>
      </c>
      <c r="D3" s="628" t="s">
        <v>1036</v>
      </c>
      <c r="E3" s="628" t="s">
        <v>1037</v>
      </c>
      <c r="F3" s="628" t="s">
        <v>1038</v>
      </c>
      <c r="G3" s="628" t="s">
        <v>1036</v>
      </c>
      <c r="H3" s="628" t="s">
        <v>1039</v>
      </c>
      <c r="I3" s="628" t="s">
        <v>1038</v>
      </c>
      <c r="J3" s="628" t="s">
        <v>1036</v>
      </c>
    </row>
    <row r="4" spans="1:10">
      <c r="A4" s="1220" t="s">
        <v>1040</v>
      </c>
      <c r="B4" s="640">
        <v>755</v>
      </c>
      <c r="C4" s="640">
        <v>143</v>
      </c>
      <c r="D4" s="641">
        <v>18.899999999999999</v>
      </c>
      <c r="E4" s="640">
        <v>549</v>
      </c>
      <c r="F4" s="640">
        <v>99</v>
      </c>
      <c r="G4" s="641">
        <v>18</v>
      </c>
      <c r="H4" s="651">
        <v>1304</v>
      </c>
      <c r="I4" s="640">
        <v>242</v>
      </c>
      <c r="J4" s="640">
        <v>18.600000000000001</v>
      </c>
    </row>
    <row r="5" spans="1:10">
      <c r="A5" s="1220"/>
      <c r="B5" s="642">
        <v>0.70799999999999996</v>
      </c>
      <c r="C5" s="642">
        <v>0.66200000000000003</v>
      </c>
      <c r="D5" s="641"/>
      <c r="E5" s="642">
        <v>0.57199999999999995</v>
      </c>
      <c r="F5" s="642">
        <v>0.47799999999999998</v>
      </c>
      <c r="G5" s="641"/>
      <c r="H5" s="642">
        <v>0.64400000000000002</v>
      </c>
      <c r="I5" s="642">
        <v>0.57199999999999995</v>
      </c>
      <c r="J5" s="641"/>
    </row>
    <row r="6" spans="1:10">
      <c r="A6" s="1220" t="s">
        <v>1041</v>
      </c>
      <c r="B6" s="640">
        <v>249</v>
      </c>
      <c r="C6" s="640">
        <v>59</v>
      </c>
      <c r="D6" s="641">
        <v>23.7</v>
      </c>
      <c r="E6" s="640">
        <v>125</v>
      </c>
      <c r="F6" s="640">
        <v>47</v>
      </c>
      <c r="G6" s="641">
        <v>37.6</v>
      </c>
      <c r="H6" s="651">
        <v>374</v>
      </c>
      <c r="I6" s="640">
        <v>106</v>
      </c>
      <c r="J6" s="641">
        <v>28.3</v>
      </c>
    </row>
    <row r="7" spans="1:10">
      <c r="A7" s="1220"/>
      <c r="B7" s="642">
        <v>0.23300000000000001</v>
      </c>
      <c r="C7" s="642">
        <v>0.27300000000000002</v>
      </c>
      <c r="D7" s="641"/>
      <c r="E7" s="642">
        <v>0.13</v>
      </c>
      <c r="F7" s="642">
        <v>0.22700000000000001</v>
      </c>
      <c r="G7" s="641"/>
      <c r="H7" s="642">
        <v>0.185</v>
      </c>
      <c r="I7" s="642">
        <v>0.251</v>
      </c>
      <c r="J7" s="641"/>
    </row>
    <row r="8" spans="1:10">
      <c r="A8" s="1220" t="s">
        <v>1042</v>
      </c>
      <c r="B8" s="640">
        <v>36</v>
      </c>
      <c r="C8" s="640">
        <v>12</v>
      </c>
      <c r="D8" s="641">
        <v>33.299999999999997</v>
      </c>
      <c r="E8" s="640">
        <v>6</v>
      </c>
      <c r="F8" s="640">
        <v>1</v>
      </c>
      <c r="G8" s="641">
        <v>16.7</v>
      </c>
      <c r="H8" s="651">
        <v>42</v>
      </c>
      <c r="I8" s="640">
        <v>13</v>
      </c>
      <c r="J8" s="640">
        <v>31</v>
      </c>
    </row>
    <row r="9" spans="1:10">
      <c r="A9" s="1220"/>
      <c r="B9" s="642">
        <v>3.4000000000000002E-2</v>
      </c>
      <c r="C9" s="642">
        <v>5.6000000000000001E-2</v>
      </c>
      <c r="D9" s="641"/>
      <c r="E9" s="642">
        <v>6.0000000000000001E-3</v>
      </c>
      <c r="F9" s="642">
        <v>5.0000000000000001E-3</v>
      </c>
      <c r="G9" s="641"/>
      <c r="H9" s="642">
        <v>2.1000000000000001E-2</v>
      </c>
      <c r="I9" s="642">
        <v>3.1E-2</v>
      </c>
      <c r="J9" s="641"/>
    </row>
    <row r="10" spans="1:10">
      <c r="A10" s="1220" t="s">
        <v>1043</v>
      </c>
      <c r="B10" s="640">
        <v>19</v>
      </c>
      <c r="C10" s="640">
        <v>1</v>
      </c>
      <c r="D10" s="641">
        <v>5.3</v>
      </c>
      <c r="E10" s="640">
        <v>42</v>
      </c>
      <c r="F10" s="640">
        <v>0</v>
      </c>
      <c r="G10" s="641">
        <v>0</v>
      </c>
      <c r="H10" s="651">
        <v>61</v>
      </c>
      <c r="I10" s="640">
        <v>1</v>
      </c>
      <c r="J10" s="641">
        <v>1.6</v>
      </c>
    </row>
    <row r="11" spans="1:10">
      <c r="A11" s="1220"/>
      <c r="B11" s="642">
        <v>1.7999999999999999E-2</v>
      </c>
      <c r="C11" s="642">
        <v>5.0000000000000001E-3</v>
      </c>
      <c r="D11" s="641"/>
      <c r="E11" s="642">
        <v>4.3999999999999997E-2</v>
      </c>
      <c r="F11" s="642">
        <v>0</v>
      </c>
      <c r="G11" s="641"/>
      <c r="H11" s="642">
        <v>0.03</v>
      </c>
      <c r="I11" s="642">
        <v>2E-3</v>
      </c>
      <c r="J11" s="641"/>
    </row>
    <row r="12" spans="1:10">
      <c r="A12" s="1220" t="s">
        <v>1044</v>
      </c>
      <c r="B12" s="640">
        <v>7</v>
      </c>
      <c r="C12" s="640">
        <v>1</v>
      </c>
      <c r="D12" s="641">
        <v>14.3</v>
      </c>
      <c r="E12" s="640">
        <v>214</v>
      </c>
      <c r="F12" s="640">
        <v>53</v>
      </c>
      <c r="G12" s="641">
        <v>24.8</v>
      </c>
      <c r="H12" s="651">
        <v>221</v>
      </c>
      <c r="I12" s="640">
        <v>54</v>
      </c>
      <c r="J12" s="641">
        <v>24.4</v>
      </c>
    </row>
    <row r="13" spans="1:10">
      <c r="A13" s="1220"/>
      <c r="B13" s="642">
        <v>7.0000000000000001E-3</v>
      </c>
      <c r="C13" s="642">
        <v>5.0000000000000001E-3</v>
      </c>
      <c r="D13" s="641"/>
      <c r="E13" s="642">
        <v>0.223</v>
      </c>
      <c r="F13" s="642">
        <v>0.25600000000000001</v>
      </c>
      <c r="G13" s="641"/>
      <c r="H13" s="642">
        <v>0.109</v>
      </c>
      <c r="I13" s="642">
        <v>0.128</v>
      </c>
      <c r="J13" s="641"/>
    </row>
    <row r="14" spans="1:10">
      <c r="A14" s="1220" t="s">
        <v>1045</v>
      </c>
      <c r="B14" s="640">
        <v>1</v>
      </c>
      <c r="C14" s="640">
        <v>0</v>
      </c>
      <c r="D14" s="641">
        <v>0</v>
      </c>
      <c r="E14" s="640">
        <v>23</v>
      </c>
      <c r="F14" s="640">
        <v>7</v>
      </c>
      <c r="G14" s="641">
        <v>30.4</v>
      </c>
      <c r="H14" s="651">
        <v>24</v>
      </c>
      <c r="I14" s="640">
        <v>7</v>
      </c>
      <c r="J14" s="641">
        <v>29.2</v>
      </c>
    </row>
    <row r="15" spans="1:10">
      <c r="A15" s="1220"/>
      <c r="B15" s="642">
        <v>1E-3</v>
      </c>
      <c r="C15" s="642">
        <v>0</v>
      </c>
      <c r="D15" s="641"/>
      <c r="E15" s="642">
        <v>2.4E-2</v>
      </c>
      <c r="F15" s="642">
        <v>3.4000000000000002E-2</v>
      </c>
      <c r="G15" s="641"/>
      <c r="H15" s="642">
        <v>1.2E-2</v>
      </c>
      <c r="I15" s="642">
        <v>1.7000000000000001E-2</v>
      </c>
      <c r="J15" s="641"/>
    </row>
    <row r="16" spans="1:10">
      <c r="A16" s="1221" t="s">
        <v>17</v>
      </c>
      <c r="B16" s="644">
        <v>1067</v>
      </c>
      <c r="C16" s="645">
        <v>216</v>
      </c>
      <c r="D16" s="646">
        <v>20.2</v>
      </c>
      <c r="E16" s="645">
        <v>959</v>
      </c>
      <c r="F16" s="645">
        <v>207</v>
      </c>
      <c r="G16" s="646">
        <v>21.6</v>
      </c>
      <c r="H16" s="652">
        <v>2026</v>
      </c>
      <c r="I16" s="645">
        <v>423</v>
      </c>
      <c r="J16" s="647">
        <v>20.9</v>
      </c>
    </row>
    <row r="17" spans="1:10">
      <c r="A17" s="1221"/>
      <c r="B17" s="648">
        <v>1</v>
      </c>
      <c r="C17" s="648">
        <v>1</v>
      </c>
      <c r="D17" s="648"/>
      <c r="E17" s="648">
        <v>1</v>
      </c>
      <c r="F17" s="648">
        <v>1</v>
      </c>
      <c r="G17" s="648"/>
      <c r="H17" s="648">
        <v>1</v>
      </c>
      <c r="I17" s="648">
        <v>1</v>
      </c>
      <c r="J17" s="649"/>
    </row>
    <row r="18" spans="1:10">
      <c r="A18" s="576" t="s">
        <v>512</v>
      </c>
      <c r="B18" s="556"/>
      <c r="C18" s="556"/>
      <c r="D18" s="556"/>
      <c r="E18" s="556"/>
      <c r="F18" s="556"/>
      <c r="G18" s="556"/>
      <c r="H18" s="556"/>
      <c r="I18" s="556"/>
      <c r="J18" s="650"/>
    </row>
    <row r="19" spans="1:10" ht="12.6" customHeight="1">
      <c r="B19" s="643"/>
      <c r="C19" s="643"/>
      <c r="D19" s="643"/>
      <c r="E19" s="643"/>
      <c r="F19" s="643"/>
      <c r="G19" s="643"/>
      <c r="H19" s="643"/>
    </row>
    <row r="22" spans="1:10">
      <c r="F22" s="1218"/>
    </row>
    <row r="23" spans="1:10">
      <c r="F23" s="1219"/>
    </row>
    <row r="24" spans="1:10">
      <c r="F24" s="636"/>
    </row>
  </sheetData>
  <mergeCells count="12">
    <mergeCell ref="A6:A7"/>
    <mergeCell ref="A1:I1"/>
    <mergeCell ref="B2:D2"/>
    <mergeCell ref="E2:G2"/>
    <mergeCell ref="H2:J2"/>
    <mergeCell ref="A4:A5"/>
    <mergeCell ref="F22:F23"/>
    <mergeCell ref="A8:A9"/>
    <mergeCell ref="A10:A11"/>
    <mergeCell ref="A12:A13"/>
    <mergeCell ref="A14:A15"/>
    <mergeCell ref="A16:A17"/>
  </mergeCells>
  <pageMargins left="0.7" right="0.7" top="0.79" bottom="0.79"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election sqref="A1:J1"/>
    </sheetView>
  </sheetViews>
  <sheetFormatPr baseColWidth="10" defaultColWidth="11.25" defaultRowHeight="15"/>
  <cols>
    <col min="1" max="1" width="16.25" style="635" customWidth="1"/>
    <col min="2" max="2" width="15.625" style="635" customWidth="1"/>
    <col min="3" max="3" width="15.25" style="635" customWidth="1"/>
    <col min="4" max="4" width="15.875" style="635" customWidth="1"/>
    <col min="5" max="5" width="14.125" style="635" customWidth="1"/>
    <col min="6" max="6" width="14.375" style="635" customWidth="1"/>
    <col min="7" max="7" width="14.25" style="635" customWidth="1"/>
    <col min="8" max="16384" width="11.25" style="635"/>
  </cols>
  <sheetData>
    <row r="1" spans="1:10" ht="27.6" customHeight="1">
      <c r="A1" s="1222" t="s">
        <v>822</v>
      </c>
      <c r="B1" s="1222"/>
      <c r="C1" s="1222"/>
      <c r="D1" s="1222"/>
      <c r="E1" s="1222"/>
      <c r="F1" s="1222"/>
      <c r="G1" s="1222"/>
      <c r="H1" s="962"/>
      <c r="I1" s="962"/>
      <c r="J1" s="945"/>
    </row>
    <row r="2" spans="1:10">
      <c r="A2" s="639" t="s">
        <v>20</v>
      </c>
      <c r="B2" s="1200" t="s">
        <v>1046</v>
      </c>
      <c r="C2" s="1200"/>
      <c r="D2" s="1200"/>
      <c r="E2" s="1200" t="s">
        <v>1047</v>
      </c>
      <c r="F2" s="1200"/>
      <c r="G2" s="1200"/>
    </row>
    <row r="3" spans="1:10" ht="65.45" customHeight="1">
      <c r="A3" s="626" t="s">
        <v>1033</v>
      </c>
      <c r="B3" s="628" t="s">
        <v>1034</v>
      </c>
      <c r="C3" s="628" t="s">
        <v>1035</v>
      </c>
      <c r="D3" s="628" t="s">
        <v>1036</v>
      </c>
      <c r="E3" s="628" t="s">
        <v>1037</v>
      </c>
      <c r="F3" s="628" t="s">
        <v>1035</v>
      </c>
      <c r="G3" s="628" t="s">
        <v>1036</v>
      </c>
    </row>
    <row r="4" spans="1:10">
      <c r="A4" s="1220" t="s">
        <v>1040</v>
      </c>
      <c r="B4" s="651">
        <v>1217</v>
      </c>
      <c r="C4" s="640">
        <v>221</v>
      </c>
      <c r="D4" s="671">
        <v>18.2</v>
      </c>
      <c r="E4" s="640">
        <v>87</v>
      </c>
      <c r="F4" s="640">
        <v>21</v>
      </c>
      <c r="G4" s="671">
        <v>24.1</v>
      </c>
    </row>
    <row r="5" spans="1:10">
      <c r="A5" s="1220"/>
      <c r="B5" s="642">
        <v>0.65600000000000003</v>
      </c>
      <c r="C5" s="642">
        <v>0.57999999999999996</v>
      </c>
      <c r="D5" s="671"/>
      <c r="E5" s="642">
        <v>0.50600000000000001</v>
      </c>
      <c r="F5" s="642">
        <v>0.5</v>
      </c>
      <c r="G5" s="671"/>
    </row>
    <row r="6" spans="1:10">
      <c r="A6" s="1220" t="s">
        <v>1041</v>
      </c>
      <c r="B6" s="651">
        <v>325</v>
      </c>
      <c r="C6" s="640">
        <v>88</v>
      </c>
      <c r="D6" s="671">
        <v>27.1</v>
      </c>
      <c r="E6" s="640">
        <v>49</v>
      </c>
      <c r="F6" s="640">
        <v>18</v>
      </c>
      <c r="G6" s="671">
        <v>36.700000000000003</v>
      </c>
    </row>
    <row r="7" spans="1:10">
      <c r="A7" s="1220"/>
      <c r="B7" s="642">
        <v>0.17499999999999999</v>
      </c>
      <c r="C7" s="642">
        <v>0.23100000000000001</v>
      </c>
      <c r="D7" s="671"/>
      <c r="E7" s="642">
        <v>0.28499999999999998</v>
      </c>
      <c r="F7" s="642">
        <v>0.42899999999999999</v>
      </c>
      <c r="G7" s="671"/>
    </row>
    <row r="8" spans="1:10">
      <c r="A8" s="1220" t="s">
        <v>1042</v>
      </c>
      <c r="B8" s="651">
        <v>42</v>
      </c>
      <c r="C8" s="640">
        <v>13</v>
      </c>
      <c r="D8" s="671">
        <v>31</v>
      </c>
      <c r="E8" s="640">
        <v>0</v>
      </c>
      <c r="F8" s="640">
        <v>0</v>
      </c>
      <c r="G8" s="671">
        <v>0</v>
      </c>
    </row>
    <row r="9" spans="1:10">
      <c r="A9" s="1220"/>
      <c r="B9" s="642">
        <v>2.3E-2</v>
      </c>
      <c r="C9" s="642">
        <v>3.4000000000000002E-2</v>
      </c>
      <c r="D9" s="671"/>
      <c r="E9" s="642">
        <v>0</v>
      </c>
      <c r="F9" s="642">
        <v>0</v>
      </c>
      <c r="G9" s="671"/>
    </row>
    <row r="10" spans="1:10">
      <c r="A10" s="1220" t="s">
        <v>1043</v>
      </c>
      <c r="B10" s="651">
        <v>60</v>
      </c>
      <c r="C10" s="640">
        <v>1</v>
      </c>
      <c r="D10" s="671">
        <v>1.7</v>
      </c>
      <c r="E10" s="640">
        <v>1</v>
      </c>
      <c r="F10" s="640">
        <v>0</v>
      </c>
      <c r="G10" s="671">
        <v>0</v>
      </c>
    </row>
    <row r="11" spans="1:10">
      <c r="A11" s="1220"/>
      <c r="B11" s="642">
        <v>3.2000000000000001E-2</v>
      </c>
      <c r="C11" s="642">
        <v>3.0000000000000001E-3</v>
      </c>
      <c r="D11" s="671"/>
      <c r="E11" s="642">
        <v>6.0000000000000001E-3</v>
      </c>
      <c r="F11" s="642">
        <v>0</v>
      </c>
      <c r="G11" s="671"/>
    </row>
    <row r="12" spans="1:10">
      <c r="A12" s="1220" t="s">
        <v>1044</v>
      </c>
      <c r="B12" s="651">
        <v>193</v>
      </c>
      <c r="C12" s="640">
        <v>51</v>
      </c>
      <c r="D12" s="671">
        <v>26.4</v>
      </c>
      <c r="E12" s="640">
        <v>28</v>
      </c>
      <c r="F12" s="640">
        <v>3</v>
      </c>
      <c r="G12" s="671">
        <v>10.7</v>
      </c>
    </row>
    <row r="13" spans="1:10">
      <c r="A13" s="1220"/>
      <c r="B13" s="642">
        <v>0.104</v>
      </c>
      <c r="C13" s="642">
        <v>0.13400000000000001</v>
      </c>
      <c r="D13" s="671"/>
      <c r="E13" s="642">
        <v>0.16300000000000001</v>
      </c>
      <c r="F13" s="642">
        <v>7.0999999999999994E-2</v>
      </c>
      <c r="G13" s="671"/>
    </row>
    <row r="14" spans="1:10">
      <c r="A14" s="1220" t="s">
        <v>1045</v>
      </c>
      <c r="B14" s="651">
        <v>17</v>
      </c>
      <c r="C14" s="640">
        <v>7</v>
      </c>
      <c r="D14" s="671">
        <v>0</v>
      </c>
      <c r="E14" s="640">
        <v>7</v>
      </c>
      <c r="F14" s="640">
        <v>0</v>
      </c>
      <c r="G14" s="671">
        <v>0</v>
      </c>
    </row>
    <row r="15" spans="1:10">
      <c r="A15" s="1220"/>
      <c r="B15" s="642">
        <v>8.9999999999999993E-3</v>
      </c>
      <c r="C15" s="642">
        <v>1.7999999999999999E-2</v>
      </c>
      <c r="D15" s="671"/>
      <c r="E15" s="642">
        <v>4.1000000000000002E-2</v>
      </c>
      <c r="F15" s="642">
        <v>0</v>
      </c>
      <c r="G15" s="671"/>
    </row>
    <row r="16" spans="1:10">
      <c r="A16" s="1221" t="s">
        <v>17</v>
      </c>
      <c r="B16" s="644">
        <v>1854</v>
      </c>
      <c r="C16" s="645">
        <v>381</v>
      </c>
      <c r="D16" s="672">
        <v>20.6</v>
      </c>
      <c r="E16" s="644">
        <v>172</v>
      </c>
      <c r="F16" s="645">
        <v>42</v>
      </c>
      <c r="G16" s="672">
        <v>24.4</v>
      </c>
    </row>
    <row r="17" spans="1:8">
      <c r="A17" s="1221"/>
      <c r="B17" s="648">
        <v>1</v>
      </c>
      <c r="C17" s="648">
        <v>1</v>
      </c>
      <c r="D17" s="648"/>
      <c r="E17" s="648">
        <v>1</v>
      </c>
      <c r="F17" s="648">
        <v>1</v>
      </c>
      <c r="G17" s="648"/>
    </row>
    <row r="18" spans="1:8">
      <c r="A18" s="576" t="s">
        <v>512</v>
      </c>
    </row>
    <row r="19" spans="1:8" ht="12.6" customHeight="1">
      <c r="B19" s="643"/>
      <c r="C19" s="643"/>
      <c r="D19" s="643"/>
      <c r="E19" s="643"/>
      <c r="F19" s="643"/>
      <c r="G19" s="643"/>
      <c r="H19" s="643"/>
    </row>
  </sheetData>
  <mergeCells count="10">
    <mergeCell ref="A10:A11"/>
    <mergeCell ref="A12:A13"/>
    <mergeCell ref="A14:A15"/>
    <mergeCell ref="A16:A17"/>
    <mergeCell ref="A1:G1"/>
    <mergeCell ref="B2:D2"/>
    <mergeCell ref="E2:G2"/>
    <mergeCell ref="A4:A5"/>
    <mergeCell ref="A6:A7"/>
    <mergeCell ref="A8:A9"/>
  </mergeCells>
  <pageMargins left="0.7" right="0.7" top="0.79" bottom="0.79"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workbookViewId="0">
      <selection activeCell="A2" sqref="A2"/>
    </sheetView>
  </sheetViews>
  <sheetFormatPr baseColWidth="10" defaultColWidth="10.375" defaultRowHeight="12.75"/>
  <cols>
    <col min="1" max="1" width="27.625" style="556" customWidth="1"/>
    <col min="2" max="2" width="14" style="556" customWidth="1"/>
    <col min="3" max="3" width="12.625" style="556" customWidth="1"/>
    <col min="4" max="4" width="9.625" style="556" customWidth="1"/>
    <col min="5" max="5" width="11.125" style="556" customWidth="1"/>
    <col min="6" max="6" width="12" style="556" customWidth="1"/>
    <col min="7" max="7" width="10.5" style="556" customWidth="1"/>
    <col min="8" max="8" width="11.125" style="556" customWidth="1"/>
    <col min="9" max="9" width="12.75" style="556" customWidth="1"/>
    <col min="10" max="16384" width="10.375" style="556"/>
  </cols>
  <sheetData>
    <row r="1" spans="1:10" ht="27.6" customHeight="1">
      <c r="A1" s="591" t="s">
        <v>2344</v>
      </c>
      <c r="B1" s="591"/>
      <c r="C1" s="591"/>
      <c r="D1" s="591"/>
      <c r="E1" s="591"/>
      <c r="F1" s="591"/>
      <c r="G1" s="591"/>
      <c r="H1" s="591"/>
      <c r="I1" s="591"/>
      <c r="J1" s="961"/>
    </row>
    <row r="2" spans="1:10">
      <c r="A2" s="639" t="s">
        <v>20</v>
      </c>
      <c r="B2" s="1200" t="s">
        <v>21</v>
      </c>
      <c r="C2" s="1200"/>
      <c r="D2" s="1200"/>
      <c r="E2" s="1200" t="s">
        <v>22</v>
      </c>
      <c r="F2" s="1200"/>
      <c r="G2" s="1200"/>
      <c r="H2" s="1200" t="s">
        <v>17</v>
      </c>
      <c r="I2" s="1200"/>
      <c r="J2" s="1200"/>
    </row>
    <row r="3" spans="1:10" ht="73.900000000000006" customHeight="1">
      <c r="A3" s="626" t="s">
        <v>1048</v>
      </c>
      <c r="B3" s="628" t="s">
        <v>1039</v>
      </c>
      <c r="C3" s="628" t="s">
        <v>1049</v>
      </c>
      <c r="D3" s="628" t="s">
        <v>1050</v>
      </c>
      <c r="E3" s="628" t="s">
        <v>1051</v>
      </c>
      <c r="F3" s="628" t="s">
        <v>1052</v>
      </c>
      <c r="G3" s="628" t="s">
        <v>1053</v>
      </c>
      <c r="H3" s="628" t="s">
        <v>1051</v>
      </c>
      <c r="I3" s="628" t="s">
        <v>1054</v>
      </c>
      <c r="J3" s="628" t="s">
        <v>1053</v>
      </c>
    </row>
    <row r="4" spans="1:10">
      <c r="A4" s="1223" t="s">
        <v>1055</v>
      </c>
      <c r="B4" s="653">
        <v>5</v>
      </c>
      <c r="C4" s="653">
        <v>2</v>
      </c>
      <c r="D4" s="669">
        <v>40</v>
      </c>
      <c r="E4" s="653">
        <v>1</v>
      </c>
      <c r="F4" s="653">
        <v>0</v>
      </c>
      <c r="G4" s="669">
        <v>0</v>
      </c>
      <c r="H4" s="654">
        <v>6</v>
      </c>
      <c r="I4" s="654">
        <v>2</v>
      </c>
      <c r="J4" s="669">
        <v>33.299999999999997</v>
      </c>
    </row>
    <row r="5" spans="1:10" s="638" customFormat="1">
      <c r="A5" s="1223"/>
      <c r="B5" s="655">
        <v>5.0000000000000001E-3</v>
      </c>
      <c r="C5" s="655">
        <v>8.9999999999999993E-3</v>
      </c>
      <c r="D5" s="669"/>
      <c r="E5" s="655">
        <v>1E-3</v>
      </c>
      <c r="F5" s="655">
        <v>0</v>
      </c>
      <c r="G5" s="669"/>
      <c r="H5" s="656">
        <v>3.0000000000000001E-3</v>
      </c>
      <c r="I5" s="656">
        <v>5.0000000000000001E-3</v>
      </c>
      <c r="J5" s="669"/>
    </row>
    <row r="6" spans="1:10" ht="13.15" customHeight="1">
      <c r="A6" s="1223" t="s">
        <v>1056</v>
      </c>
      <c r="B6" s="653">
        <v>1</v>
      </c>
      <c r="C6" s="653">
        <v>0</v>
      </c>
      <c r="D6" s="669">
        <v>0</v>
      </c>
      <c r="E6" s="653">
        <v>142</v>
      </c>
      <c r="F6" s="653">
        <v>40</v>
      </c>
      <c r="G6" s="669">
        <v>28.2</v>
      </c>
      <c r="H6" s="654">
        <v>143</v>
      </c>
      <c r="I6" s="654">
        <v>40</v>
      </c>
      <c r="J6" s="669">
        <v>28</v>
      </c>
    </row>
    <row r="7" spans="1:10">
      <c r="A7" s="1223"/>
      <c r="B7" s="655">
        <v>1E-3</v>
      </c>
      <c r="C7" s="655">
        <v>0</v>
      </c>
      <c r="D7" s="669"/>
      <c r="E7" s="655">
        <v>0.14799999999999999</v>
      </c>
      <c r="F7" s="655">
        <v>0.193</v>
      </c>
      <c r="G7" s="669"/>
      <c r="H7" s="656">
        <v>7.0999999999999994E-2</v>
      </c>
      <c r="I7" s="656">
        <v>9.5000000000000001E-2</v>
      </c>
      <c r="J7" s="669"/>
    </row>
    <row r="8" spans="1:10" ht="13.15" customHeight="1">
      <c r="A8" s="1223" t="s">
        <v>1057</v>
      </c>
      <c r="B8" s="653">
        <v>27</v>
      </c>
      <c r="C8" s="653">
        <v>5</v>
      </c>
      <c r="D8" s="669">
        <v>18.5</v>
      </c>
      <c r="E8" s="653">
        <v>60</v>
      </c>
      <c r="F8" s="653">
        <v>8</v>
      </c>
      <c r="G8" s="669">
        <v>13.3</v>
      </c>
      <c r="H8" s="654">
        <v>87</v>
      </c>
      <c r="I8" s="654">
        <v>13</v>
      </c>
      <c r="J8" s="669">
        <v>14.9</v>
      </c>
    </row>
    <row r="9" spans="1:10" ht="20.45" customHeight="1">
      <c r="A9" s="1223"/>
      <c r="B9" s="655">
        <v>2.5000000000000001E-2</v>
      </c>
      <c r="C9" s="655">
        <v>2.3E-2</v>
      </c>
      <c r="D9" s="669"/>
      <c r="E9" s="655">
        <v>6.3E-2</v>
      </c>
      <c r="F9" s="655">
        <v>3.9E-2</v>
      </c>
      <c r="G9" s="669"/>
      <c r="H9" s="656">
        <v>4.2999999999999997E-2</v>
      </c>
      <c r="I9" s="656">
        <v>3.1E-2</v>
      </c>
      <c r="J9" s="669"/>
    </row>
    <row r="10" spans="1:10">
      <c r="A10" s="1223" t="s">
        <v>1058</v>
      </c>
      <c r="B10" s="653">
        <v>15</v>
      </c>
      <c r="C10" s="653">
        <v>7</v>
      </c>
      <c r="D10" s="669">
        <v>46.7</v>
      </c>
      <c r="E10" s="653">
        <v>0</v>
      </c>
      <c r="F10" s="653">
        <v>0</v>
      </c>
      <c r="G10" s="669">
        <v>0</v>
      </c>
      <c r="H10" s="654">
        <v>15</v>
      </c>
      <c r="I10" s="654">
        <v>7</v>
      </c>
      <c r="J10" s="669">
        <v>46.7</v>
      </c>
    </row>
    <row r="11" spans="1:10">
      <c r="A11" s="1223"/>
      <c r="B11" s="655">
        <v>1.4E-2</v>
      </c>
      <c r="C11" s="655">
        <v>3.2000000000000001E-2</v>
      </c>
      <c r="D11" s="669"/>
      <c r="E11" s="655">
        <v>0</v>
      </c>
      <c r="F11" s="655">
        <v>0</v>
      </c>
      <c r="G11" s="669"/>
      <c r="H11" s="656">
        <v>7.0000000000000001E-3</v>
      </c>
      <c r="I11" s="656">
        <v>1.7000000000000001E-2</v>
      </c>
      <c r="J11" s="669"/>
    </row>
    <row r="12" spans="1:10" ht="13.15" customHeight="1">
      <c r="A12" s="1223" t="s">
        <v>1059</v>
      </c>
      <c r="B12" s="653">
        <v>55</v>
      </c>
      <c r="C12" s="653">
        <v>10</v>
      </c>
      <c r="D12" s="669">
        <v>18.2</v>
      </c>
      <c r="E12" s="653">
        <v>196</v>
      </c>
      <c r="F12" s="653">
        <v>21</v>
      </c>
      <c r="G12" s="669">
        <v>10.7</v>
      </c>
      <c r="H12" s="654">
        <v>251</v>
      </c>
      <c r="I12" s="654">
        <v>31</v>
      </c>
      <c r="J12" s="669">
        <v>12.4</v>
      </c>
    </row>
    <row r="13" spans="1:10">
      <c r="A13" s="1223"/>
      <c r="B13" s="655">
        <v>5.1999999999999998E-2</v>
      </c>
      <c r="C13" s="655">
        <v>4.5999999999999999E-2</v>
      </c>
      <c r="D13" s="669"/>
      <c r="E13" s="655">
        <v>0.20399999999999999</v>
      </c>
      <c r="F13" s="655">
        <v>0.10100000000000001</v>
      </c>
      <c r="G13" s="669"/>
      <c r="H13" s="656">
        <v>0.124</v>
      </c>
      <c r="I13" s="656">
        <v>7.2999999999999995E-2</v>
      </c>
      <c r="J13" s="669"/>
    </row>
    <row r="14" spans="1:10" ht="13.15" customHeight="1">
      <c r="A14" s="1223" t="s">
        <v>1060</v>
      </c>
      <c r="B14" s="653">
        <v>44</v>
      </c>
      <c r="C14" s="653">
        <v>0</v>
      </c>
      <c r="D14" s="669">
        <v>0</v>
      </c>
      <c r="E14" s="653">
        <v>42</v>
      </c>
      <c r="F14" s="653">
        <v>3</v>
      </c>
      <c r="G14" s="669">
        <v>7.1</v>
      </c>
      <c r="H14" s="654">
        <v>86</v>
      </c>
      <c r="I14" s="654">
        <v>3</v>
      </c>
      <c r="J14" s="669">
        <v>3.5</v>
      </c>
    </row>
    <row r="15" spans="1:10">
      <c r="A15" s="1223"/>
      <c r="B15" s="655">
        <v>4.1000000000000002E-2</v>
      </c>
      <c r="C15" s="655">
        <v>0</v>
      </c>
      <c r="D15" s="669"/>
      <c r="E15" s="655">
        <v>4.3999999999999997E-2</v>
      </c>
      <c r="F15" s="655">
        <v>1.4E-2</v>
      </c>
      <c r="G15" s="669"/>
      <c r="H15" s="656">
        <v>4.2000000000000003E-2</v>
      </c>
      <c r="I15" s="656">
        <v>7.0000000000000001E-3</v>
      </c>
      <c r="J15" s="669"/>
    </row>
    <row r="16" spans="1:10">
      <c r="A16" s="1223" t="s">
        <v>1061</v>
      </c>
      <c r="B16" s="653">
        <v>25</v>
      </c>
      <c r="C16" s="653">
        <v>11</v>
      </c>
      <c r="D16" s="669">
        <v>44</v>
      </c>
      <c r="E16" s="653">
        <v>2</v>
      </c>
      <c r="F16" s="653">
        <v>1</v>
      </c>
      <c r="G16" s="669">
        <v>50</v>
      </c>
      <c r="H16" s="654">
        <v>27</v>
      </c>
      <c r="I16" s="654">
        <v>12</v>
      </c>
      <c r="J16" s="669">
        <v>44.4</v>
      </c>
    </row>
    <row r="17" spans="1:10">
      <c r="A17" s="1223"/>
      <c r="B17" s="655">
        <v>2.3E-2</v>
      </c>
      <c r="C17" s="655">
        <v>5.0999999999999997E-2</v>
      </c>
      <c r="D17" s="669"/>
      <c r="E17" s="655">
        <v>2E-3</v>
      </c>
      <c r="F17" s="655">
        <v>5.0000000000000001E-3</v>
      </c>
      <c r="G17" s="669"/>
      <c r="H17" s="656">
        <v>1.2999999999999999E-2</v>
      </c>
      <c r="I17" s="656">
        <v>2.8000000000000001E-2</v>
      </c>
      <c r="J17" s="669"/>
    </row>
    <row r="18" spans="1:10">
      <c r="A18" s="1225" t="s">
        <v>1062</v>
      </c>
      <c r="B18" s="657">
        <v>0</v>
      </c>
      <c r="C18" s="657">
        <v>0</v>
      </c>
      <c r="D18" s="670">
        <v>0</v>
      </c>
      <c r="E18" s="657">
        <v>0</v>
      </c>
      <c r="F18" s="657">
        <v>1</v>
      </c>
      <c r="G18" s="670"/>
      <c r="H18" s="658">
        <v>0</v>
      </c>
      <c r="I18" s="658">
        <v>1</v>
      </c>
      <c r="J18" s="670"/>
    </row>
    <row r="19" spans="1:10">
      <c r="A19" s="1225"/>
      <c r="B19" s="659">
        <v>0</v>
      </c>
      <c r="C19" s="659">
        <v>0</v>
      </c>
      <c r="D19" s="670"/>
      <c r="E19" s="659">
        <v>0</v>
      </c>
      <c r="F19" s="659">
        <v>5.0000000000000001E-3</v>
      </c>
      <c r="G19" s="670"/>
      <c r="H19" s="660">
        <v>0</v>
      </c>
      <c r="I19" s="660">
        <v>2E-3</v>
      </c>
      <c r="J19" s="670"/>
    </row>
    <row r="20" spans="1:10">
      <c r="A20" s="1223" t="s">
        <v>1063</v>
      </c>
      <c r="B20" s="653">
        <v>7</v>
      </c>
      <c r="C20" s="653">
        <v>1</v>
      </c>
      <c r="D20" s="669">
        <v>14.3</v>
      </c>
      <c r="E20" s="653">
        <v>9</v>
      </c>
      <c r="F20" s="653">
        <v>5</v>
      </c>
      <c r="G20" s="669">
        <v>55.6</v>
      </c>
      <c r="H20" s="654">
        <v>16</v>
      </c>
      <c r="I20" s="654">
        <v>6</v>
      </c>
      <c r="J20" s="669">
        <v>37.5</v>
      </c>
    </row>
    <row r="21" spans="1:10" ht="17.45" customHeight="1">
      <c r="A21" s="1223"/>
      <c r="B21" s="655">
        <v>7.0000000000000001E-3</v>
      </c>
      <c r="C21" s="655">
        <v>5.0000000000000001E-3</v>
      </c>
      <c r="D21" s="669"/>
      <c r="E21" s="655">
        <v>8.9999999999999993E-3</v>
      </c>
      <c r="F21" s="655">
        <v>2.4E-2</v>
      </c>
      <c r="G21" s="669"/>
      <c r="H21" s="656">
        <v>8.0000000000000002E-3</v>
      </c>
      <c r="I21" s="656">
        <v>1.4E-2</v>
      </c>
      <c r="J21" s="669"/>
    </row>
    <row r="22" spans="1:10">
      <c r="A22" s="1223" t="s">
        <v>1064</v>
      </c>
      <c r="B22" s="653">
        <v>1</v>
      </c>
      <c r="C22" s="653">
        <v>0</v>
      </c>
      <c r="D22" s="669">
        <v>0</v>
      </c>
      <c r="E22" s="653">
        <v>0</v>
      </c>
      <c r="F22" s="653">
        <v>0</v>
      </c>
      <c r="G22" s="669">
        <v>0</v>
      </c>
      <c r="H22" s="654">
        <v>1</v>
      </c>
      <c r="I22" s="654">
        <v>0</v>
      </c>
      <c r="J22" s="669">
        <v>0</v>
      </c>
    </row>
    <row r="23" spans="1:10">
      <c r="A23" s="1223"/>
      <c r="B23" s="655">
        <v>1E-3</v>
      </c>
      <c r="C23" s="655">
        <v>0</v>
      </c>
      <c r="D23" s="669"/>
      <c r="E23" s="655">
        <v>0</v>
      </c>
      <c r="F23" s="655">
        <v>0</v>
      </c>
      <c r="G23" s="669"/>
      <c r="H23" s="656">
        <v>0</v>
      </c>
      <c r="I23" s="656">
        <v>0</v>
      </c>
      <c r="J23" s="669"/>
    </row>
    <row r="24" spans="1:10">
      <c r="A24" s="1223" t="s">
        <v>1065</v>
      </c>
      <c r="B24" s="653">
        <v>1</v>
      </c>
      <c r="C24" s="653">
        <v>0</v>
      </c>
      <c r="D24" s="669">
        <v>0</v>
      </c>
      <c r="E24" s="653">
        <v>0</v>
      </c>
      <c r="F24" s="653">
        <v>0</v>
      </c>
      <c r="G24" s="669">
        <v>0</v>
      </c>
      <c r="H24" s="654">
        <v>1</v>
      </c>
      <c r="I24" s="654">
        <v>0</v>
      </c>
      <c r="J24" s="669">
        <v>0</v>
      </c>
    </row>
    <row r="25" spans="1:10" ht="15.6" customHeight="1">
      <c r="A25" s="1223"/>
      <c r="B25" s="655">
        <v>1E-3</v>
      </c>
      <c r="C25" s="655">
        <v>0</v>
      </c>
      <c r="D25" s="669"/>
      <c r="E25" s="655">
        <v>0</v>
      </c>
      <c r="F25" s="655">
        <v>0</v>
      </c>
      <c r="G25" s="669"/>
      <c r="H25" s="656">
        <v>0</v>
      </c>
      <c r="I25" s="656">
        <v>0</v>
      </c>
      <c r="J25" s="669"/>
    </row>
    <row r="26" spans="1:10">
      <c r="A26" s="1223" t="s">
        <v>1066</v>
      </c>
      <c r="B26" s="653">
        <v>17</v>
      </c>
      <c r="C26" s="653">
        <v>3</v>
      </c>
      <c r="D26" s="669">
        <v>17.600000000000001</v>
      </c>
      <c r="E26" s="653">
        <v>3</v>
      </c>
      <c r="F26" s="653">
        <v>0</v>
      </c>
      <c r="G26" s="669">
        <v>0</v>
      </c>
      <c r="H26" s="654">
        <v>20</v>
      </c>
      <c r="I26" s="654">
        <v>3</v>
      </c>
      <c r="J26" s="669">
        <v>15</v>
      </c>
    </row>
    <row r="27" spans="1:10">
      <c r="A27" s="1223"/>
      <c r="B27" s="655">
        <v>1.6E-2</v>
      </c>
      <c r="C27" s="655">
        <v>1.4E-2</v>
      </c>
      <c r="D27" s="669"/>
      <c r="E27" s="655">
        <v>3.0000000000000001E-3</v>
      </c>
      <c r="F27" s="655">
        <v>0</v>
      </c>
      <c r="G27" s="669"/>
      <c r="H27" s="656">
        <v>0.01</v>
      </c>
      <c r="I27" s="656">
        <v>7.0000000000000001E-3</v>
      </c>
      <c r="J27" s="669"/>
    </row>
    <row r="28" spans="1:10">
      <c r="A28" s="1223" t="s">
        <v>1067</v>
      </c>
      <c r="B28" s="653">
        <v>0</v>
      </c>
      <c r="C28" s="653">
        <v>0</v>
      </c>
      <c r="D28" s="669">
        <v>0</v>
      </c>
      <c r="E28" s="653">
        <v>1</v>
      </c>
      <c r="F28" s="653">
        <v>0</v>
      </c>
      <c r="G28" s="669">
        <v>0</v>
      </c>
      <c r="H28" s="654">
        <v>1</v>
      </c>
      <c r="I28" s="654">
        <v>0</v>
      </c>
      <c r="J28" s="669">
        <v>0</v>
      </c>
    </row>
    <row r="29" spans="1:10">
      <c r="A29" s="1223"/>
      <c r="B29" s="655">
        <v>0</v>
      </c>
      <c r="C29" s="655">
        <v>0</v>
      </c>
      <c r="D29" s="669"/>
      <c r="E29" s="655">
        <v>1E-3</v>
      </c>
      <c r="F29" s="655">
        <v>0</v>
      </c>
      <c r="G29" s="669"/>
      <c r="H29" s="656">
        <v>0</v>
      </c>
      <c r="I29" s="656">
        <v>0</v>
      </c>
      <c r="J29" s="669"/>
    </row>
    <row r="30" spans="1:10">
      <c r="A30" s="1223" t="s">
        <v>1068</v>
      </c>
      <c r="B30" s="653">
        <v>12</v>
      </c>
      <c r="C30" s="653">
        <v>2</v>
      </c>
      <c r="D30" s="669">
        <v>16.7</v>
      </c>
      <c r="E30" s="653">
        <v>55</v>
      </c>
      <c r="F30" s="653">
        <v>23</v>
      </c>
      <c r="G30" s="669">
        <v>41.8</v>
      </c>
      <c r="H30" s="654">
        <v>67</v>
      </c>
      <c r="I30" s="654">
        <v>25</v>
      </c>
      <c r="J30" s="669">
        <v>37.299999999999997</v>
      </c>
    </row>
    <row r="31" spans="1:10">
      <c r="A31" s="1223"/>
      <c r="B31" s="655">
        <v>1.0999999999999999E-2</v>
      </c>
      <c r="C31" s="655">
        <v>8.9999999999999993E-3</v>
      </c>
      <c r="D31" s="669"/>
      <c r="E31" s="655">
        <v>5.7000000000000002E-2</v>
      </c>
      <c r="F31" s="655">
        <v>0.111</v>
      </c>
      <c r="G31" s="669"/>
      <c r="H31" s="656">
        <v>3.3000000000000002E-2</v>
      </c>
      <c r="I31" s="656">
        <v>5.8999999999999997E-2</v>
      </c>
      <c r="J31" s="669"/>
    </row>
    <row r="32" spans="1:10">
      <c r="A32" s="1223" t="s">
        <v>1069</v>
      </c>
      <c r="B32" s="653">
        <v>5</v>
      </c>
      <c r="C32" s="653">
        <v>0</v>
      </c>
      <c r="D32" s="669">
        <v>0</v>
      </c>
      <c r="E32" s="653">
        <v>0</v>
      </c>
      <c r="F32" s="653">
        <v>0</v>
      </c>
      <c r="G32" s="669">
        <v>0</v>
      </c>
      <c r="H32" s="654">
        <v>5</v>
      </c>
      <c r="I32" s="654">
        <v>0</v>
      </c>
      <c r="J32" s="669">
        <v>0</v>
      </c>
    </row>
    <row r="33" spans="1:10">
      <c r="A33" s="1223"/>
      <c r="B33" s="655">
        <v>5.0000000000000001E-3</v>
      </c>
      <c r="C33" s="655">
        <v>0</v>
      </c>
      <c r="D33" s="669"/>
      <c r="E33" s="655">
        <v>0</v>
      </c>
      <c r="F33" s="655">
        <v>0</v>
      </c>
      <c r="G33" s="669"/>
      <c r="H33" s="656">
        <v>2E-3</v>
      </c>
      <c r="I33" s="656">
        <v>0</v>
      </c>
      <c r="J33" s="669"/>
    </row>
    <row r="34" spans="1:10">
      <c r="A34" s="1223" t="s">
        <v>1070</v>
      </c>
      <c r="B34" s="653">
        <v>0</v>
      </c>
      <c r="C34" s="653">
        <v>0</v>
      </c>
      <c r="D34" s="669">
        <v>0</v>
      </c>
      <c r="E34" s="653">
        <v>4</v>
      </c>
      <c r="F34" s="653">
        <v>0</v>
      </c>
      <c r="G34" s="669">
        <v>0</v>
      </c>
      <c r="H34" s="654">
        <v>4</v>
      </c>
      <c r="I34" s="654">
        <v>0</v>
      </c>
      <c r="J34" s="669">
        <v>0</v>
      </c>
    </row>
    <row r="35" spans="1:10">
      <c r="A35" s="1223"/>
      <c r="B35" s="655">
        <v>0</v>
      </c>
      <c r="C35" s="655">
        <v>0</v>
      </c>
      <c r="D35" s="669"/>
      <c r="E35" s="655">
        <v>4.0000000000000001E-3</v>
      </c>
      <c r="F35" s="655">
        <v>0</v>
      </c>
      <c r="G35" s="669"/>
      <c r="H35" s="656">
        <v>2E-3</v>
      </c>
      <c r="I35" s="656">
        <v>0</v>
      </c>
      <c r="J35" s="669"/>
    </row>
    <row r="36" spans="1:10">
      <c r="A36" s="1223" t="s">
        <v>1071</v>
      </c>
      <c r="B36" s="653">
        <v>4</v>
      </c>
      <c r="C36" s="653">
        <v>1</v>
      </c>
      <c r="D36" s="669">
        <v>25</v>
      </c>
      <c r="E36" s="653">
        <v>19</v>
      </c>
      <c r="F36" s="653">
        <v>2</v>
      </c>
      <c r="G36" s="669">
        <v>10.5</v>
      </c>
      <c r="H36" s="654">
        <v>23</v>
      </c>
      <c r="I36" s="654">
        <v>3</v>
      </c>
      <c r="J36" s="669">
        <v>13</v>
      </c>
    </row>
    <row r="37" spans="1:10">
      <c r="A37" s="1223"/>
      <c r="B37" s="655">
        <v>4.0000000000000001E-3</v>
      </c>
      <c r="C37" s="655">
        <v>5.0000000000000001E-3</v>
      </c>
      <c r="D37" s="669"/>
      <c r="E37" s="655">
        <v>0.02</v>
      </c>
      <c r="F37" s="655">
        <v>0.01</v>
      </c>
      <c r="G37" s="669"/>
      <c r="H37" s="656">
        <v>1.0999999999999999E-2</v>
      </c>
      <c r="I37" s="656">
        <v>7.0000000000000001E-3</v>
      </c>
      <c r="J37" s="669"/>
    </row>
    <row r="38" spans="1:10">
      <c r="A38" s="1223" t="s">
        <v>1072</v>
      </c>
      <c r="B38" s="653">
        <v>24</v>
      </c>
      <c r="C38" s="653">
        <v>5</v>
      </c>
      <c r="D38" s="669">
        <v>20.8</v>
      </c>
      <c r="E38" s="653">
        <v>1</v>
      </c>
      <c r="F38" s="653">
        <v>0</v>
      </c>
      <c r="G38" s="669">
        <v>0</v>
      </c>
      <c r="H38" s="654">
        <v>25</v>
      </c>
      <c r="I38" s="654">
        <v>5</v>
      </c>
      <c r="J38" s="669">
        <v>20</v>
      </c>
    </row>
    <row r="39" spans="1:10">
      <c r="A39" s="1223"/>
      <c r="B39" s="655">
        <v>2.1999999999999999E-2</v>
      </c>
      <c r="C39" s="655">
        <v>2.3E-2</v>
      </c>
      <c r="D39" s="669"/>
      <c r="E39" s="655">
        <v>1E-3</v>
      </c>
      <c r="F39" s="655">
        <v>0</v>
      </c>
      <c r="G39" s="669"/>
      <c r="H39" s="656">
        <v>1.2E-2</v>
      </c>
      <c r="I39" s="656">
        <v>1.2E-2</v>
      </c>
      <c r="J39" s="669"/>
    </row>
    <row r="40" spans="1:10">
      <c r="A40" s="1223" t="s">
        <v>1073</v>
      </c>
      <c r="B40" s="653">
        <v>3</v>
      </c>
      <c r="C40" s="653">
        <v>0</v>
      </c>
      <c r="D40" s="669">
        <v>0</v>
      </c>
      <c r="E40" s="653">
        <v>1</v>
      </c>
      <c r="F40" s="653">
        <v>0</v>
      </c>
      <c r="G40" s="669">
        <v>0</v>
      </c>
      <c r="H40" s="654">
        <v>4</v>
      </c>
      <c r="I40" s="654">
        <v>0</v>
      </c>
      <c r="J40" s="669">
        <v>0</v>
      </c>
    </row>
    <row r="41" spans="1:10">
      <c r="A41" s="1223"/>
      <c r="B41" s="655">
        <v>3.0000000000000001E-3</v>
      </c>
      <c r="C41" s="655">
        <v>0</v>
      </c>
      <c r="D41" s="669"/>
      <c r="E41" s="655">
        <v>1E-3</v>
      </c>
      <c r="F41" s="655">
        <v>0</v>
      </c>
      <c r="G41" s="669"/>
      <c r="H41" s="656">
        <v>2E-3</v>
      </c>
      <c r="I41" s="656">
        <v>0</v>
      </c>
      <c r="J41" s="669"/>
    </row>
    <row r="42" spans="1:10">
      <c r="A42" s="1223" t="s">
        <v>1074</v>
      </c>
      <c r="B42" s="653">
        <v>1</v>
      </c>
      <c r="C42" s="653">
        <v>0</v>
      </c>
      <c r="D42" s="669">
        <v>0</v>
      </c>
      <c r="E42" s="653">
        <v>1</v>
      </c>
      <c r="F42" s="653">
        <v>0</v>
      </c>
      <c r="G42" s="669">
        <v>0</v>
      </c>
      <c r="H42" s="654">
        <v>2</v>
      </c>
      <c r="I42" s="654">
        <v>0</v>
      </c>
      <c r="J42" s="669">
        <v>0</v>
      </c>
    </row>
    <row r="43" spans="1:10">
      <c r="A43" s="1223"/>
      <c r="B43" s="655">
        <v>1E-3</v>
      </c>
      <c r="C43" s="655">
        <v>0</v>
      </c>
      <c r="D43" s="669"/>
      <c r="E43" s="655">
        <v>1E-3</v>
      </c>
      <c r="F43" s="655">
        <v>0</v>
      </c>
      <c r="G43" s="669"/>
      <c r="H43" s="656">
        <v>1E-3</v>
      </c>
      <c r="I43" s="656">
        <v>0</v>
      </c>
      <c r="J43" s="669"/>
    </row>
    <row r="44" spans="1:10">
      <c r="A44" s="1223" t="s">
        <v>1075</v>
      </c>
      <c r="B44" s="653">
        <v>13</v>
      </c>
      <c r="C44" s="653">
        <v>0</v>
      </c>
      <c r="D44" s="669">
        <v>0</v>
      </c>
      <c r="E44" s="653">
        <v>6</v>
      </c>
      <c r="F44" s="653">
        <v>1</v>
      </c>
      <c r="G44" s="669"/>
      <c r="H44" s="654">
        <v>19</v>
      </c>
      <c r="I44" s="654">
        <v>1</v>
      </c>
      <c r="J44" s="669">
        <v>5.3</v>
      </c>
    </row>
    <row r="45" spans="1:10">
      <c r="A45" s="1223"/>
      <c r="B45" s="655">
        <v>1.2E-2</v>
      </c>
      <c r="C45" s="655">
        <v>0</v>
      </c>
      <c r="D45" s="669"/>
      <c r="E45" s="655">
        <v>6.0000000000000001E-3</v>
      </c>
      <c r="F45" s="655">
        <v>5.0000000000000001E-3</v>
      </c>
      <c r="G45" s="669"/>
      <c r="H45" s="656">
        <v>8.9999999999999993E-3</v>
      </c>
      <c r="I45" s="656">
        <v>2E-3</v>
      </c>
      <c r="J45" s="669"/>
    </row>
    <row r="46" spans="1:10">
      <c r="A46" s="1223" t="s">
        <v>1076</v>
      </c>
      <c r="B46" s="653">
        <v>121</v>
      </c>
      <c r="C46" s="653">
        <v>16</v>
      </c>
      <c r="D46" s="669">
        <v>13.2</v>
      </c>
      <c r="E46" s="653">
        <v>6</v>
      </c>
      <c r="F46" s="653">
        <v>0</v>
      </c>
      <c r="G46" s="669">
        <v>0</v>
      </c>
      <c r="H46" s="654">
        <v>127</v>
      </c>
      <c r="I46" s="654">
        <v>16</v>
      </c>
      <c r="J46" s="669">
        <v>12.6</v>
      </c>
    </row>
    <row r="47" spans="1:10">
      <c r="A47" s="1223"/>
      <c r="B47" s="655">
        <v>0.113</v>
      </c>
      <c r="C47" s="655">
        <v>7.3999999999999996E-2</v>
      </c>
      <c r="D47" s="669"/>
      <c r="E47" s="655">
        <v>6.0000000000000001E-3</v>
      </c>
      <c r="F47" s="655">
        <v>0</v>
      </c>
      <c r="G47" s="669"/>
      <c r="H47" s="656">
        <v>6.3E-2</v>
      </c>
      <c r="I47" s="656">
        <v>3.7999999999999999E-2</v>
      </c>
      <c r="J47" s="669"/>
    </row>
    <row r="48" spans="1:10">
      <c r="A48" s="1223" t="s">
        <v>1077</v>
      </c>
      <c r="B48" s="653">
        <v>68</v>
      </c>
      <c r="C48" s="653">
        <v>8</v>
      </c>
      <c r="D48" s="669">
        <v>11.8</v>
      </c>
      <c r="E48" s="653">
        <v>3</v>
      </c>
      <c r="F48" s="653">
        <v>0</v>
      </c>
      <c r="G48" s="669">
        <v>0</v>
      </c>
      <c r="H48" s="654">
        <v>71</v>
      </c>
      <c r="I48" s="654">
        <v>8</v>
      </c>
      <c r="J48" s="669">
        <v>11.3</v>
      </c>
    </row>
    <row r="49" spans="1:10">
      <c r="A49" s="1223"/>
      <c r="B49" s="655">
        <v>6.4000000000000001E-2</v>
      </c>
      <c r="C49" s="655">
        <v>3.6999999999999998E-2</v>
      </c>
      <c r="D49" s="669"/>
      <c r="E49" s="655">
        <v>3.0000000000000001E-3</v>
      </c>
      <c r="F49" s="655">
        <v>0</v>
      </c>
      <c r="G49" s="669"/>
      <c r="H49" s="656">
        <v>3.5000000000000003E-2</v>
      </c>
      <c r="I49" s="656">
        <v>1.9E-2</v>
      </c>
      <c r="J49" s="669"/>
    </row>
    <row r="50" spans="1:10">
      <c r="A50" s="1223" t="s">
        <v>1078</v>
      </c>
      <c r="B50" s="653">
        <v>17</v>
      </c>
      <c r="C50" s="653">
        <v>3</v>
      </c>
      <c r="D50" s="669">
        <v>17.600000000000001</v>
      </c>
      <c r="E50" s="653">
        <v>16</v>
      </c>
      <c r="F50" s="653">
        <v>7</v>
      </c>
      <c r="G50" s="669">
        <v>43.8</v>
      </c>
      <c r="H50" s="654">
        <v>33</v>
      </c>
      <c r="I50" s="654">
        <v>10</v>
      </c>
      <c r="J50" s="669">
        <v>30.3</v>
      </c>
    </row>
    <row r="51" spans="1:10">
      <c r="A51" s="1223"/>
      <c r="B51" s="655">
        <v>1.6E-2</v>
      </c>
      <c r="C51" s="655">
        <v>1.4E-2</v>
      </c>
      <c r="D51" s="669"/>
      <c r="E51" s="655">
        <v>1.7000000000000001E-2</v>
      </c>
      <c r="F51" s="655">
        <v>3.4000000000000002E-2</v>
      </c>
      <c r="G51" s="669"/>
      <c r="H51" s="656">
        <v>1.6E-2</v>
      </c>
      <c r="I51" s="656">
        <v>2.4E-2</v>
      </c>
      <c r="J51" s="669"/>
    </row>
    <row r="52" spans="1:10">
      <c r="A52" s="1223" t="s">
        <v>1079</v>
      </c>
      <c r="B52" s="653">
        <v>3</v>
      </c>
      <c r="C52" s="653">
        <v>1</v>
      </c>
      <c r="D52" s="669">
        <v>33.299999999999997</v>
      </c>
      <c r="E52" s="653">
        <v>0</v>
      </c>
      <c r="F52" s="653">
        <v>0</v>
      </c>
      <c r="G52" s="669">
        <v>0</v>
      </c>
      <c r="H52" s="654">
        <v>3</v>
      </c>
      <c r="I52" s="654">
        <v>1</v>
      </c>
      <c r="J52" s="669">
        <v>33.299999999999997</v>
      </c>
    </row>
    <row r="53" spans="1:10">
      <c r="A53" s="1223"/>
      <c r="B53" s="655">
        <v>3.0000000000000001E-3</v>
      </c>
      <c r="C53" s="655">
        <v>5.0000000000000001E-3</v>
      </c>
      <c r="D53" s="669"/>
      <c r="E53" s="655">
        <v>0</v>
      </c>
      <c r="F53" s="655">
        <v>0</v>
      </c>
      <c r="G53" s="669"/>
      <c r="H53" s="656">
        <v>1E-3</v>
      </c>
      <c r="I53" s="656">
        <v>2E-3</v>
      </c>
      <c r="J53" s="669"/>
    </row>
    <row r="54" spans="1:10">
      <c r="A54" s="1223" t="s">
        <v>1080</v>
      </c>
      <c r="B54" s="653">
        <v>8</v>
      </c>
      <c r="C54" s="653">
        <v>0</v>
      </c>
      <c r="D54" s="669">
        <v>0</v>
      </c>
      <c r="E54" s="653">
        <v>0</v>
      </c>
      <c r="F54" s="653">
        <v>0</v>
      </c>
      <c r="G54" s="669">
        <v>0</v>
      </c>
      <c r="H54" s="654">
        <v>8</v>
      </c>
      <c r="I54" s="654">
        <v>0</v>
      </c>
      <c r="J54" s="669">
        <v>0</v>
      </c>
    </row>
    <row r="55" spans="1:10">
      <c r="A55" s="1223"/>
      <c r="B55" s="655">
        <v>7.0000000000000001E-3</v>
      </c>
      <c r="C55" s="655">
        <v>0</v>
      </c>
      <c r="D55" s="669"/>
      <c r="E55" s="655">
        <v>0</v>
      </c>
      <c r="F55" s="655">
        <v>0</v>
      </c>
      <c r="G55" s="669"/>
      <c r="H55" s="656">
        <v>4.0000000000000001E-3</v>
      </c>
      <c r="I55" s="656">
        <v>0</v>
      </c>
      <c r="J55" s="669"/>
    </row>
    <row r="56" spans="1:10">
      <c r="A56" s="1223" t="s">
        <v>1081</v>
      </c>
      <c r="B56" s="653">
        <v>19</v>
      </c>
      <c r="C56" s="653">
        <v>11</v>
      </c>
      <c r="D56" s="669">
        <v>57.9</v>
      </c>
      <c r="E56" s="653">
        <v>7</v>
      </c>
      <c r="F56" s="653">
        <v>3</v>
      </c>
      <c r="G56" s="669">
        <v>42.9</v>
      </c>
      <c r="H56" s="654">
        <v>26</v>
      </c>
      <c r="I56" s="654">
        <v>14</v>
      </c>
      <c r="J56" s="669">
        <v>53.8</v>
      </c>
    </row>
    <row r="57" spans="1:10">
      <c r="A57" s="1223"/>
      <c r="B57" s="655">
        <v>1.7999999999999999E-2</v>
      </c>
      <c r="C57" s="655">
        <v>5.0999999999999997E-2</v>
      </c>
      <c r="D57" s="669"/>
      <c r="E57" s="655">
        <v>7.0000000000000001E-3</v>
      </c>
      <c r="F57" s="655">
        <v>1.4E-2</v>
      </c>
      <c r="G57" s="669"/>
      <c r="H57" s="656">
        <v>1.2999999999999999E-2</v>
      </c>
      <c r="I57" s="656">
        <v>3.3000000000000002E-2</v>
      </c>
      <c r="J57" s="669"/>
    </row>
    <row r="58" spans="1:10">
      <c r="A58" s="1223" t="s">
        <v>1082</v>
      </c>
      <c r="B58" s="653">
        <v>167</v>
      </c>
      <c r="C58" s="653">
        <v>26</v>
      </c>
      <c r="D58" s="669">
        <v>15.6</v>
      </c>
      <c r="E58" s="653">
        <v>144</v>
      </c>
      <c r="F58" s="653">
        <v>18</v>
      </c>
      <c r="G58" s="669">
        <v>12.5</v>
      </c>
      <c r="H58" s="654">
        <v>311</v>
      </c>
      <c r="I58" s="654">
        <v>44</v>
      </c>
      <c r="J58" s="669">
        <v>14.1</v>
      </c>
    </row>
    <row r="59" spans="1:10">
      <c r="A59" s="1223"/>
      <c r="B59" s="655">
        <v>0.157</v>
      </c>
      <c r="C59" s="655">
        <v>0.12</v>
      </c>
      <c r="D59" s="669"/>
      <c r="E59" s="655">
        <v>0.15</v>
      </c>
      <c r="F59" s="655">
        <v>8.6999999999999994E-2</v>
      </c>
      <c r="G59" s="669"/>
      <c r="H59" s="656">
        <v>0.154</v>
      </c>
      <c r="I59" s="656">
        <v>0.104</v>
      </c>
      <c r="J59" s="669"/>
    </row>
    <row r="60" spans="1:10">
      <c r="A60" s="1223" t="s">
        <v>1083</v>
      </c>
      <c r="B60" s="653">
        <v>1</v>
      </c>
      <c r="C60" s="653">
        <v>0</v>
      </c>
      <c r="D60" s="669">
        <v>0</v>
      </c>
      <c r="E60" s="653">
        <v>23</v>
      </c>
      <c r="F60" s="653">
        <v>7</v>
      </c>
      <c r="G60" s="669">
        <v>30.4</v>
      </c>
      <c r="H60" s="654">
        <v>24</v>
      </c>
      <c r="I60" s="654">
        <v>7</v>
      </c>
      <c r="J60" s="669">
        <v>29.2</v>
      </c>
    </row>
    <row r="61" spans="1:10">
      <c r="A61" s="1223"/>
      <c r="B61" s="655">
        <v>1E-3</v>
      </c>
      <c r="C61" s="655">
        <v>0</v>
      </c>
      <c r="D61" s="669"/>
      <c r="E61" s="655">
        <v>2.4E-2</v>
      </c>
      <c r="F61" s="655">
        <v>3.4000000000000002E-2</v>
      </c>
      <c r="G61" s="669"/>
      <c r="H61" s="656">
        <v>1.2E-2</v>
      </c>
      <c r="I61" s="656">
        <v>1.7000000000000001E-2</v>
      </c>
      <c r="J61" s="669"/>
    </row>
    <row r="62" spans="1:10">
      <c r="A62" s="1223" t="s">
        <v>1084</v>
      </c>
      <c r="B62" s="653">
        <v>6</v>
      </c>
      <c r="C62" s="653">
        <v>2</v>
      </c>
      <c r="D62" s="669">
        <v>33.299999999999997</v>
      </c>
      <c r="E62" s="653">
        <v>0</v>
      </c>
      <c r="F62" s="653">
        <v>0</v>
      </c>
      <c r="G62" s="669">
        <v>0</v>
      </c>
      <c r="H62" s="654">
        <v>6</v>
      </c>
      <c r="I62" s="654">
        <v>2</v>
      </c>
      <c r="J62" s="669">
        <v>33.299999999999997</v>
      </c>
    </row>
    <row r="63" spans="1:10">
      <c r="A63" s="1223"/>
      <c r="B63" s="655">
        <v>6.0000000000000001E-3</v>
      </c>
      <c r="C63" s="655">
        <v>8.9999999999999993E-3</v>
      </c>
      <c r="D63" s="669"/>
      <c r="E63" s="655">
        <v>0</v>
      </c>
      <c r="F63" s="655">
        <v>0</v>
      </c>
      <c r="G63" s="669"/>
      <c r="H63" s="656">
        <v>3.0000000000000001E-3</v>
      </c>
      <c r="I63" s="656">
        <v>5.0000000000000001E-3</v>
      </c>
      <c r="J63" s="669"/>
    </row>
    <row r="64" spans="1:10">
      <c r="A64" s="1223" t="s">
        <v>1085</v>
      </c>
      <c r="B64" s="653">
        <v>54</v>
      </c>
      <c r="C64" s="653">
        <v>23</v>
      </c>
      <c r="D64" s="669">
        <v>42.6</v>
      </c>
      <c r="E64" s="653">
        <v>58</v>
      </c>
      <c r="F64" s="653">
        <v>33</v>
      </c>
      <c r="G64" s="669">
        <v>56.9</v>
      </c>
      <c r="H64" s="654">
        <v>112</v>
      </c>
      <c r="I64" s="654">
        <v>56</v>
      </c>
      <c r="J64" s="669">
        <v>50</v>
      </c>
    </row>
    <row r="65" spans="1:10">
      <c r="A65" s="1223"/>
      <c r="B65" s="655">
        <v>5.0999999999999997E-2</v>
      </c>
      <c r="C65" s="655">
        <v>0.106</v>
      </c>
      <c r="D65" s="669"/>
      <c r="E65" s="655">
        <v>0.06</v>
      </c>
      <c r="F65" s="655">
        <v>0.159</v>
      </c>
      <c r="G65" s="669"/>
      <c r="H65" s="656">
        <v>5.5E-2</v>
      </c>
      <c r="I65" s="656">
        <v>0.13200000000000001</v>
      </c>
      <c r="J65" s="669"/>
    </row>
    <row r="66" spans="1:10">
      <c r="A66" s="1223" t="s">
        <v>1086</v>
      </c>
      <c r="B66" s="653">
        <v>39</v>
      </c>
      <c r="C66" s="653">
        <v>26</v>
      </c>
      <c r="D66" s="669">
        <v>66.7</v>
      </c>
      <c r="E66" s="653">
        <v>14</v>
      </c>
      <c r="F66" s="653">
        <v>3</v>
      </c>
      <c r="G66" s="669">
        <v>21.4</v>
      </c>
      <c r="H66" s="654">
        <v>53</v>
      </c>
      <c r="I66" s="654">
        <v>29</v>
      </c>
      <c r="J66" s="669">
        <v>54.7</v>
      </c>
    </row>
    <row r="67" spans="1:10">
      <c r="A67" s="1223"/>
      <c r="B67" s="655">
        <v>3.6999999999999998E-2</v>
      </c>
      <c r="C67" s="655">
        <v>0.12</v>
      </c>
      <c r="D67" s="669"/>
      <c r="E67" s="655">
        <v>1.4999999999999999E-2</v>
      </c>
      <c r="F67" s="655">
        <v>1.4E-2</v>
      </c>
      <c r="G67" s="669"/>
      <c r="H67" s="656">
        <v>2.5999999999999999E-2</v>
      </c>
      <c r="I67" s="656">
        <v>6.9000000000000006E-2</v>
      </c>
      <c r="J67" s="669"/>
    </row>
    <row r="68" spans="1:10">
      <c r="A68" s="1223" t="s">
        <v>1087</v>
      </c>
      <c r="B68" s="653">
        <v>14</v>
      </c>
      <c r="C68" s="653">
        <v>1</v>
      </c>
      <c r="D68" s="669">
        <v>7.1</v>
      </c>
      <c r="E68" s="653">
        <v>11</v>
      </c>
      <c r="F68" s="653">
        <v>2</v>
      </c>
      <c r="G68" s="669">
        <v>18.2</v>
      </c>
      <c r="H68" s="654">
        <v>25</v>
      </c>
      <c r="I68" s="654">
        <v>3</v>
      </c>
      <c r="J68" s="669">
        <v>12</v>
      </c>
    </row>
    <row r="69" spans="1:10">
      <c r="A69" s="1223"/>
      <c r="B69" s="655">
        <v>1.2999999999999999E-2</v>
      </c>
      <c r="C69" s="655">
        <v>5.0000000000000001E-3</v>
      </c>
      <c r="D69" s="669"/>
      <c r="E69" s="655">
        <v>1.0999999999999999E-2</v>
      </c>
      <c r="F69" s="655">
        <v>0.01</v>
      </c>
      <c r="G69" s="669"/>
      <c r="H69" s="656">
        <v>1.2E-2</v>
      </c>
      <c r="I69" s="656">
        <v>7.0000000000000001E-3</v>
      </c>
      <c r="J69" s="669"/>
    </row>
    <row r="70" spans="1:10">
      <c r="A70" s="1223" t="s">
        <v>1088</v>
      </c>
      <c r="B70" s="653">
        <v>30</v>
      </c>
      <c r="C70" s="653">
        <v>2</v>
      </c>
      <c r="D70" s="669">
        <v>6.7</v>
      </c>
      <c r="E70" s="653">
        <v>1</v>
      </c>
      <c r="F70" s="653">
        <v>1</v>
      </c>
      <c r="G70" s="669">
        <v>100</v>
      </c>
      <c r="H70" s="654">
        <v>31</v>
      </c>
      <c r="I70" s="654">
        <v>3</v>
      </c>
      <c r="J70" s="669">
        <v>9.6999999999999993</v>
      </c>
    </row>
    <row r="71" spans="1:10">
      <c r="A71" s="1223"/>
      <c r="B71" s="655">
        <v>2.8000000000000001E-2</v>
      </c>
      <c r="C71" s="655">
        <v>8.9999999999999993E-3</v>
      </c>
      <c r="D71" s="669"/>
      <c r="E71" s="655">
        <v>1E-3</v>
      </c>
      <c r="F71" s="655">
        <v>5.0000000000000001E-3</v>
      </c>
      <c r="G71" s="669"/>
      <c r="H71" s="656">
        <v>1.4999999999999999E-2</v>
      </c>
      <c r="I71" s="656">
        <v>7.0000000000000001E-3</v>
      </c>
      <c r="J71" s="669"/>
    </row>
    <row r="72" spans="1:10">
      <c r="A72" s="1223" t="s">
        <v>1089</v>
      </c>
      <c r="B72" s="653">
        <v>6</v>
      </c>
      <c r="C72" s="653">
        <v>0</v>
      </c>
      <c r="D72" s="669">
        <v>0</v>
      </c>
      <c r="E72" s="653">
        <v>2</v>
      </c>
      <c r="F72" s="653">
        <v>0</v>
      </c>
      <c r="G72" s="669">
        <v>0</v>
      </c>
      <c r="H72" s="654">
        <v>8</v>
      </c>
      <c r="I72" s="654">
        <v>0</v>
      </c>
      <c r="J72" s="669">
        <v>0</v>
      </c>
    </row>
    <row r="73" spans="1:10">
      <c r="A73" s="1223"/>
      <c r="B73" s="655">
        <v>6.0000000000000001E-3</v>
      </c>
      <c r="C73" s="655">
        <v>0</v>
      </c>
      <c r="D73" s="669"/>
      <c r="E73" s="655">
        <v>2E-3</v>
      </c>
      <c r="F73" s="655">
        <v>0</v>
      </c>
      <c r="G73" s="669"/>
      <c r="H73" s="656">
        <v>4.0000000000000001E-3</v>
      </c>
      <c r="I73" s="656">
        <v>0</v>
      </c>
      <c r="J73" s="669"/>
    </row>
    <row r="74" spans="1:10">
      <c r="A74" s="1223" t="s">
        <v>1090</v>
      </c>
      <c r="B74" s="653">
        <v>27</v>
      </c>
      <c r="C74" s="653">
        <v>6</v>
      </c>
      <c r="D74" s="669">
        <v>22.2</v>
      </c>
      <c r="E74" s="653">
        <v>1</v>
      </c>
      <c r="F74" s="653">
        <v>2</v>
      </c>
      <c r="G74" s="669">
        <v>200</v>
      </c>
      <c r="H74" s="654">
        <v>28</v>
      </c>
      <c r="I74" s="654">
        <v>8</v>
      </c>
      <c r="J74" s="669">
        <v>28.6</v>
      </c>
    </row>
    <row r="75" spans="1:10">
      <c r="A75" s="1223"/>
      <c r="B75" s="655">
        <v>2.5000000000000001E-2</v>
      </c>
      <c r="C75" s="655">
        <v>2.8000000000000001E-2</v>
      </c>
      <c r="D75" s="669"/>
      <c r="E75" s="655">
        <v>1E-3</v>
      </c>
      <c r="F75" s="655">
        <v>0.01</v>
      </c>
      <c r="G75" s="669"/>
      <c r="H75" s="656">
        <v>1.4E-2</v>
      </c>
      <c r="I75" s="656">
        <v>1.9E-2</v>
      </c>
      <c r="J75" s="669"/>
    </row>
    <row r="76" spans="1:10">
      <c r="A76" s="1223" t="s">
        <v>1091</v>
      </c>
      <c r="B76" s="653">
        <v>3</v>
      </c>
      <c r="C76" s="653">
        <v>0</v>
      </c>
      <c r="D76" s="669">
        <v>0</v>
      </c>
      <c r="E76" s="653">
        <v>0</v>
      </c>
      <c r="F76" s="653">
        <v>0</v>
      </c>
      <c r="G76" s="669">
        <v>0</v>
      </c>
      <c r="H76" s="654">
        <v>3</v>
      </c>
      <c r="I76" s="654">
        <v>0</v>
      </c>
      <c r="J76" s="669">
        <v>0</v>
      </c>
    </row>
    <row r="77" spans="1:10">
      <c r="A77" s="1223"/>
      <c r="B77" s="655">
        <v>3.0000000000000001E-3</v>
      </c>
      <c r="C77" s="655">
        <v>0</v>
      </c>
      <c r="D77" s="669"/>
      <c r="E77" s="655">
        <v>0</v>
      </c>
      <c r="F77" s="655">
        <v>0</v>
      </c>
      <c r="G77" s="669"/>
      <c r="H77" s="656">
        <v>1E-3</v>
      </c>
      <c r="I77" s="656">
        <v>0</v>
      </c>
      <c r="J77" s="669"/>
    </row>
    <row r="78" spans="1:10">
      <c r="A78" s="1223" t="s">
        <v>1092</v>
      </c>
      <c r="B78" s="653">
        <v>25</v>
      </c>
      <c r="C78" s="653">
        <v>2</v>
      </c>
      <c r="D78" s="669">
        <v>8</v>
      </c>
      <c r="E78" s="653">
        <v>2</v>
      </c>
      <c r="F78" s="653">
        <v>0</v>
      </c>
      <c r="G78" s="669">
        <v>0</v>
      </c>
      <c r="H78" s="654">
        <v>27</v>
      </c>
      <c r="I78" s="654">
        <v>2</v>
      </c>
      <c r="J78" s="669">
        <v>7.4</v>
      </c>
    </row>
    <row r="79" spans="1:10">
      <c r="A79" s="1223"/>
      <c r="B79" s="655">
        <v>2.3E-2</v>
      </c>
      <c r="C79" s="655">
        <v>8.9999999999999993E-3</v>
      </c>
      <c r="D79" s="669"/>
      <c r="E79" s="655">
        <v>2E-3</v>
      </c>
      <c r="F79" s="655">
        <v>0</v>
      </c>
      <c r="G79" s="669"/>
      <c r="H79" s="656">
        <v>1.2999999999999999E-2</v>
      </c>
      <c r="I79" s="656">
        <v>5.0000000000000001E-3</v>
      </c>
      <c r="J79" s="669"/>
    </row>
    <row r="80" spans="1:10">
      <c r="A80" s="1223" t="s">
        <v>1093</v>
      </c>
      <c r="B80" s="653">
        <v>10</v>
      </c>
      <c r="C80" s="653">
        <v>2</v>
      </c>
      <c r="D80" s="669">
        <v>20</v>
      </c>
      <c r="E80" s="653">
        <v>0</v>
      </c>
      <c r="F80" s="653">
        <v>0</v>
      </c>
      <c r="G80" s="669">
        <v>0</v>
      </c>
      <c r="H80" s="654">
        <v>10</v>
      </c>
      <c r="I80" s="654">
        <v>2</v>
      </c>
      <c r="J80" s="669">
        <v>20</v>
      </c>
    </row>
    <row r="81" spans="1:10">
      <c r="A81" s="1223"/>
      <c r="B81" s="655">
        <v>8.9999999999999993E-3</v>
      </c>
      <c r="C81" s="655">
        <v>8.9999999999999993E-3</v>
      </c>
      <c r="D81" s="669"/>
      <c r="E81" s="655">
        <v>0</v>
      </c>
      <c r="F81" s="655">
        <v>0</v>
      </c>
      <c r="G81" s="669"/>
      <c r="H81" s="656">
        <v>5.0000000000000001E-3</v>
      </c>
      <c r="I81" s="656">
        <v>5.0000000000000001E-3</v>
      </c>
      <c r="J81" s="669"/>
    </row>
    <row r="82" spans="1:10">
      <c r="A82" s="1223" t="s">
        <v>1094</v>
      </c>
      <c r="B82" s="653">
        <v>6</v>
      </c>
      <c r="C82" s="653">
        <v>2</v>
      </c>
      <c r="D82" s="669">
        <v>33.299999999999997</v>
      </c>
      <c r="E82" s="653">
        <v>0</v>
      </c>
      <c r="F82" s="653">
        <v>0</v>
      </c>
      <c r="G82" s="669">
        <v>0</v>
      </c>
      <c r="H82" s="654">
        <v>6</v>
      </c>
      <c r="I82" s="654">
        <v>2</v>
      </c>
      <c r="J82" s="669">
        <v>33.299999999999997</v>
      </c>
    </row>
    <row r="83" spans="1:10">
      <c r="A83" s="1223"/>
      <c r="B83" s="655">
        <v>6.0000000000000001E-3</v>
      </c>
      <c r="C83" s="655">
        <v>8.9999999999999993E-3</v>
      </c>
      <c r="D83" s="669"/>
      <c r="E83" s="655">
        <v>0</v>
      </c>
      <c r="F83" s="655">
        <v>0</v>
      </c>
      <c r="G83" s="669"/>
      <c r="H83" s="656">
        <v>3.0000000000000001E-3</v>
      </c>
      <c r="I83" s="656">
        <v>5.0000000000000001E-3</v>
      </c>
      <c r="J83" s="669"/>
    </row>
    <row r="84" spans="1:10">
      <c r="A84" s="1223" t="s">
        <v>1095</v>
      </c>
      <c r="B84" s="653">
        <v>3</v>
      </c>
      <c r="C84" s="653">
        <v>0</v>
      </c>
      <c r="D84" s="669">
        <v>0</v>
      </c>
      <c r="E84" s="653">
        <v>5</v>
      </c>
      <c r="F84" s="653">
        <v>0</v>
      </c>
      <c r="G84" s="669">
        <v>0</v>
      </c>
      <c r="H84" s="654">
        <v>8</v>
      </c>
      <c r="I84" s="654">
        <v>0</v>
      </c>
      <c r="J84" s="669">
        <v>0</v>
      </c>
    </row>
    <row r="85" spans="1:10">
      <c r="A85" s="1223"/>
      <c r="B85" s="655">
        <v>2.8E-3</v>
      </c>
      <c r="C85" s="661">
        <v>0</v>
      </c>
      <c r="D85" s="669"/>
      <c r="E85" s="655">
        <v>5.1999999999999998E-3</v>
      </c>
      <c r="F85" s="661">
        <v>0</v>
      </c>
      <c r="G85" s="669"/>
      <c r="H85" s="656">
        <v>3.8999999999999998E-3</v>
      </c>
      <c r="I85" s="662">
        <v>0</v>
      </c>
      <c r="J85" s="669"/>
    </row>
    <row r="86" spans="1:10">
      <c r="A86" s="1223" t="s">
        <v>1096</v>
      </c>
      <c r="B86" s="653">
        <v>3</v>
      </c>
      <c r="C86" s="653">
        <v>1</v>
      </c>
      <c r="D86" s="669">
        <v>33.299999999999997</v>
      </c>
      <c r="E86" s="653">
        <v>2</v>
      </c>
      <c r="F86" s="653">
        <v>0</v>
      </c>
      <c r="G86" s="669">
        <v>0</v>
      </c>
      <c r="H86" s="654">
        <v>5</v>
      </c>
      <c r="I86" s="654">
        <v>1</v>
      </c>
      <c r="J86" s="669">
        <v>20</v>
      </c>
    </row>
    <row r="87" spans="1:10">
      <c r="A87" s="1223"/>
      <c r="B87" s="655">
        <v>2.8E-3</v>
      </c>
      <c r="C87" s="655">
        <v>4.5999999999999999E-3</v>
      </c>
      <c r="D87" s="669"/>
      <c r="E87" s="655">
        <v>2.0999999999999999E-3</v>
      </c>
      <c r="F87" s="661">
        <v>0</v>
      </c>
      <c r="G87" s="669"/>
      <c r="H87" s="656">
        <v>2.5000000000000001E-3</v>
      </c>
      <c r="I87" s="656">
        <v>2.3999999999999998E-3</v>
      </c>
      <c r="J87" s="669"/>
    </row>
    <row r="88" spans="1:10">
      <c r="A88" s="1223" t="s">
        <v>1097</v>
      </c>
      <c r="B88" s="653">
        <v>60</v>
      </c>
      <c r="C88" s="653">
        <v>10</v>
      </c>
      <c r="D88" s="669">
        <v>16.7</v>
      </c>
      <c r="E88" s="653">
        <v>5</v>
      </c>
      <c r="F88" s="653">
        <v>1</v>
      </c>
      <c r="G88" s="669">
        <v>20</v>
      </c>
      <c r="H88" s="654">
        <v>65</v>
      </c>
      <c r="I88" s="654">
        <v>11</v>
      </c>
      <c r="J88" s="669">
        <v>16.899999999999999</v>
      </c>
    </row>
    <row r="89" spans="1:10">
      <c r="A89" s="1223"/>
      <c r="B89" s="655">
        <v>5.6000000000000001E-2</v>
      </c>
      <c r="C89" s="655">
        <v>4.5999999999999999E-2</v>
      </c>
      <c r="D89" s="669"/>
      <c r="E89" s="655">
        <v>5.0000000000000001E-3</v>
      </c>
      <c r="F89" s="655">
        <v>5.0000000000000001E-3</v>
      </c>
      <c r="G89" s="669"/>
      <c r="H89" s="656">
        <v>3.2000000000000001E-2</v>
      </c>
      <c r="I89" s="656">
        <v>2.5999999999999999E-2</v>
      </c>
      <c r="J89" s="669"/>
    </row>
    <row r="90" spans="1:10">
      <c r="A90" s="1223" t="s">
        <v>1098</v>
      </c>
      <c r="B90" s="653">
        <v>2</v>
      </c>
      <c r="C90" s="653">
        <v>0</v>
      </c>
      <c r="D90" s="669">
        <v>0</v>
      </c>
      <c r="E90" s="653">
        <v>1</v>
      </c>
      <c r="F90" s="653">
        <v>0</v>
      </c>
      <c r="G90" s="669">
        <v>0</v>
      </c>
      <c r="H90" s="654">
        <v>3</v>
      </c>
      <c r="I90" s="654">
        <v>0</v>
      </c>
      <c r="J90" s="669">
        <v>0</v>
      </c>
    </row>
    <row r="91" spans="1:10">
      <c r="A91" s="1223"/>
      <c r="B91" s="655">
        <v>2E-3</v>
      </c>
      <c r="C91" s="655">
        <v>0</v>
      </c>
      <c r="D91" s="669"/>
      <c r="E91" s="655">
        <v>1E-3</v>
      </c>
      <c r="F91" s="655">
        <v>0</v>
      </c>
      <c r="G91" s="669"/>
      <c r="H91" s="656">
        <v>1E-3</v>
      </c>
      <c r="I91" s="656">
        <v>0</v>
      </c>
      <c r="J91" s="669"/>
    </row>
    <row r="92" spans="1:10">
      <c r="A92" s="1223" t="s">
        <v>1099</v>
      </c>
      <c r="B92" s="653">
        <v>0</v>
      </c>
      <c r="C92" s="653">
        <v>0</v>
      </c>
      <c r="D92" s="669">
        <v>0</v>
      </c>
      <c r="E92" s="653">
        <v>1</v>
      </c>
      <c r="F92" s="653">
        <v>0</v>
      </c>
      <c r="G92" s="669">
        <v>0</v>
      </c>
      <c r="H92" s="654">
        <v>1</v>
      </c>
      <c r="I92" s="654">
        <v>0</v>
      </c>
      <c r="J92" s="669">
        <v>0</v>
      </c>
    </row>
    <row r="93" spans="1:10">
      <c r="A93" s="1223"/>
      <c r="B93" s="655">
        <v>0</v>
      </c>
      <c r="C93" s="655">
        <v>0</v>
      </c>
      <c r="D93" s="669"/>
      <c r="E93" s="655">
        <v>1E-3</v>
      </c>
      <c r="F93" s="655">
        <v>0</v>
      </c>
      <c r="G93" s="669"/>
      <c r="H93" s="656">
        <v>0</v>
      </c>
      <c r="I93" s="656">
        <v>0</v>
      </c>
      <c r="J93" s="669"/>
    </row>
    <row r="94" spans="1:10">
      <c r="A94" s="1223" t="s">
        <v>1100</v>
      </c>
      <c r="B94" s="653">
        <v>4</v>
      </c>
      <c r="C94" s="653">
        <v>2</v>
      </c>
      <c r="D94" s="669">
        <v>50</v>
      </c>
      <c r="E94" s="653">
        <v>1</v>
      </c>
      <c r="F94" s="653">
        <v>0</v>
      </c>
      <c r="G94" s="669">
        <v>0</v>
      </c>
      <c r="H94" s="654">
        <v>5</v>
      </c>
      <c r="I94" s="654">
        <v>2</v>
      </c>
      <c r="J94" s="669">
        <v>40</v>
      </c>
    </row>
    <row r="95" spans="1:10">
      <c r="A95" s="1223"/>
      <c r="B95" s="655">
        <v>4.0000000000000001E-3</v>
      </c>
      <c r="C95" s="655">
        <v>8.9999999999999993E-3</v>
      </c>
      <c r="D95" s="669"/>
      <c r="E95" s="655">
        <v>1E-3</v>
      </c>
      <c r="F95" s="655">
        <v>0</v>
      </c>
      <c r="G95" s="669"/>
      <c r="H95" s="656">
        <v>2E-3</v>
      </c>
      <c r="I95" s="656">
        <v>5.0000000000000001E-3</v>
      </c>
      <c r="J95" s="669"/>
    </row>
    <row r="96" spans="1:10">
      <c r="A96" s="1223" t="s">
        <v>1101</v>
      </c>
      <c r="B96" s="653">
        <v>0</v>
      </c>
      <c r="C96" s="653">
        <v>0</v>
      </c>
      <c r="D96" s="669">
        <v>0</v>
      </c>
      <c r="E96" s="653">
        <v>1</v>
      </c>
      <c r="F96" s="653">
        <v>0</v>
      </c>
      <c r="G96" s="669">
        <v>0</v>
      </c>
      <c r="H96" s="654">
        <v>1</v>
      </c>
      <c r="I96" s="654">
        <v>0</v>
      </c>
      <c r="J96" s="669">
        <v>0</v>
      </c>
    </row>
    <row r="97" spans="1:10">
      <c r="A97" s="1223"/>
      <c r="B97" s="661">
        <v>0</v>
      </c>
      <c r="C97" s="661">
        <v>0</v>
      </c>
      <c r="D97" s="669"/>
      <c r="E97" s="663">
        <v>1E-3</v>
      </c>
      <c r="F97" s="661">
        <v>0</v>
      </c>
      <c r="G97" s="669"/>
      <c r="H97" s="656">
        <v>5.0000000000000001E-4</v>
      </c>
      <c r="I97" s="662">
        <v>0</v>
      </c>
      <c r="J97" s="669"/>
    </row>
    <row r="98" spans="1:10">
      <c r="A98" s="1223" t="s">
        <v>1102</v>
      </c>
      <c r="B98" s="653">
        <v>19</v>
      </c>
      <c r="C98" s="653">
        <v>2</v>
      </c>
      <c r="D98" s="669">
        <v>10.5</v>
      </c>
      <c r="E98" s="653">
        <v>26</v>
      </c>
      <c r="F98" s="653">
        <v>1</v>
      </c>
      <c r="G98" s="669">
        <v>3.8</v>
      </c>
      <c r="H98" s="654">
        <v>45</v>
      </c>
      <c r="I98" s="654">
        <v>3</v>
      </c>
      <c r="J98" s="669">
        <v>6.7</v>
      </c>
    </row>
    <row r="99" spans="1:10">
      <c r="A99" s="1223"/>
      <c r="B99" s="655">
        <v>1.7999999999999999E-2</v>
      </c>
      <c r="C99" s="655">
        <v>8.9999999999999993E-3</v>
      </c>
      <c r="D99" s="669"/>
      <c r="E99" s="655">
        <v>2.7E-2</v>
      </c>
      <c r="F99" s="655">
        <v>5.0000000000000001E-3</v>
      </c>
      <c r="G99" s="669"/>
      <c r="H99" s="656">
        <v>2.1999999999999999E-2</v>
      </c>
      <c r="I99" s="656">
        <v>7.0000000000000001E-3</v>
      </c>
      <c r="J99" s="669"/>
    </row>
    <row r="100" spans="1:10">
      <c r="A100" s="1223" t="s">
        <v>1103</v>
      </c>
      <c r="B100" s="653">
        <v>9</v>
      </c>
      <c r="C100" s="653">
        <v>1</v>
      </c>
      <c r="D100" s="669">
        <v>11.1</v>
      </c>
      <c r="E100" s="653">
        <v>6</v>
      </c>
      <c r="F100" s="653">
        <v>0</v>
      </c>
      <c r="G100" s="669">
        <v>0</v>
      </c>
      <c r="H100" s="654">
        <v>15</v>
      </c>
      <c r="I100" s="654">
        <v>1</v>
      </c>
      <c r="J100" s="669">
        <v>6.7</v>
      </c>
    </row>
    <row r="101" spans="1:10">
      <c r="A101" s="1223"/>
      <c r="B101" s="655">
        <v>8.0000000000000002E-3</v>
      </c>
      <c r="C101" s="655">
        <v>5.0000000000000001E-3</v>
      </c>
      <c r="D101" s="669"/>
      <c r="E101" s="655">
        <v>6.0000000000000001E-3</v>
      </c>
      <c r="F101" s="655">
        <v>0</v>
      </c>
      <c r="G101" s="669"/>
      <c r="H101" s="656">
        <v>7.0000000000000001E-3</v>
      </c>
      <c r="I101" s="656">
        <v>2E-3</v>
      </c>
      <c r="J101" s="669"/>
    </row>
    <row r="102" spans="1:10">
      <c r="A102" s="1223" t="s">
        <v>1104</v>
      </c>
      <c r="B102" s="653">
        <v>3</v>
      </c>
      <c r="C102" s="653">
        <v>2</v>
      </c>
      <c r="D102" s="669">
        <v>66.7</v>
      </c>
      <c r="E102" s="653">
        <v>0</v>
      </c>
      <c r="F102" s="653">
        <v>0</v>
      </c>
      <c r="G102" s="669">
        <v>0</v>
      </c>
      <c r="H102" s="654">
        <v>3</v>
      </c>
      <c r="I102" s="654">
        <v>2</v>
      </c>
      <c r="J102" s="669">
        <v>66.7</v>
      </c>
    </row>
    <row r="103" spans="1:10">
      <c r="A103" s="1223"/>
      <c r="B103" s="655">
        <v>3.0000000000000001E-3</v>
      </c>
      <c r="C103" s="655">
        <v>8.9999999999999993E-3</v>
      </c>
      <c r="D103" s="669"/>
      <c r="E103" s="655">
        <v>0</v>
      </c>
      <c r="F103" s="655">
        <v>0</v>
      </c>
      <c r="G103" s="669"/>
      <c r="H103" s="656">
        <v>1E-3</v>
      </c>
      <c r="I103" s="656">
        <v>5.0000000000000001E-3</v>
      </c>
      <c r="J103" s="669"/>
    </row>
    <row r="104" spans="1:10">
      <c r="A104" s="1223" t="s">
        <v>1105</v>
      </c>
      <c r="B104" s="653">
        <v>4</v>
      </c>
      <c r="C104" s="653">
        <v>2</v>
      </c>
      <c r="D104" s="669">
        <v>50</v>
      </c>
      <c r="E104" s="653">
        <v>4</v>
      </c>
      <c r="F104" s="653">
        <v>0</v>
      </c>
      <c r="G104" s="669">
        <v>0</v>
      </c>
      <c r="H104" s="654">
        <v>8</v>
      </c>
      <c r="I104" s="654">
        <v>2</v>
      </c>
      <c r="J104" s="669">
        <v>25</v>
      </c>
    </row>
    <row r="105" spans="1:10">
      <c r="A105" s="1223"/>
      <c r="B105" s="655">
        <v>4.0000000000000001E-3</v>
      </c>
      <c r="C105" s="655">
        <v>8.9999999999999993E-3</v>
      </c>
      <c r="D105" s="669"/>
      <c r="E105" s="655">
        <v>4.0000000000000001E-3</v>
      </c>
      <c r="F105" s="655">
        <v>0</v>
      </c>
      <c r="G105" s="669"/>
      <c r="H105" s="656">
        <v>4.0000000000000001E-3</v>
      </c>
      <c r="I105" s="656">
        <v>5.0000000000000001E-3</v>
      </c>
      <c r="J105" s="669"/>
    </row>
    <row r="106" spans="1:10">
      <c r="A106" s="1223" t="s">
        <v>1106</v>
      </c>
      <c r="B106" s="653">
        <v>47</v>
      </c>
      <c r="C106" s="653">
        <v>13</v>
      </c>
      <c r="D106" s="669">
        <v>27.7</v>
      </c>
      <c r="E106" s="653">
        <v>59</v>
      </c>
      <c r="F106" s="653">
        <v>21</v>
      </c>
      <c r="G106" s="669">
        <v>35.6</v>
      </c>
      <c r="H106" s="654">
        <v>106</v>
      </c>
      <c r="I106" s="654">
        <v>34</v>
      </c>
      <c r="J106" s="669">
        <v>32.1</v>
      </c>
    </row>
    <row r="107" spans="1:10">
      <c r="A107" s="1223"/>
      <c r="B107" s="655">
        <v>4.3999999999999997E-2</v>
      </c>
      <c r="C107" s="655">
        <v>0.06</v>
      </c>
      <c r="D107" s="669"/>
      <c r="E107" s="655">
        <v>6.2E-2</v>
      </c>
      <c r="F107" s="655">
        <v>0.10100000000000001</v>
      </c>
      <c r="G107" s="669"/>
      <c r="H107" s="656">
        <v>5.1999999999999998E-2</v>
      </c>
      <c r="I107" s="656">
        <v>0.08</v>
      </c>
      <c r="J107" s="669"/>
    </row>
    <row r="108" spans="1:10">
      <c r="A108" s="1223" t="s">
        <v>1107</v>
      </c>
      <c r="B108" s="653">
        <v>4</v>
      </c>
      <c r="C108" s="653">
        <v>0</v>
      </c>
      <c r="D108" s="669">
        <v>0</v>
      </c>
      <c r="E108" s="653">
        <v>17</v>
      </c>
      <c r="F108" s="653">
        <v>2</v>
      </c>
      <c r="G108" s="669">
        <v>11.8</v>
      </c>
      <c r="H108" s="654">
        <v>21</v>
      </c>
      <c r="I108" s="654">
        <v>2</v>
      </c>
      <c r="J108" s="669">
        <v>9.5</v>
      </c>
    </row>
    <row r="109" spans="1:10">
      <c r="A109" s="1223"/>
      <c r="B109" s="655">
        <v>4.0000000000000001E-3</v>
      </c>
      <c r="C109" s="655">
        <v>0</v>
      </c>
      <c r="D109" s="669"/>
      <c r="E109" s="655">
        <v>1.7999999999999999E-2</v>
      </c>
      <c r="F109" s="655">
        <v>0.01</v>
      </c>
      <c r="G109" s="669"/>
      <c r="H109" s="656">
        <v>0.01</v>
      </c>
      <c r="I109" s="656">
        <v>5.0000000000000001E-3</v>
      </c>
      <c r="J109" s="669"/>
    </row>
    <row r="110" spans="1:10">
      <c r="A110" s="1223" t="s">
        <v>1108</v>
      </c>
      <c r="B110" s="653">
        <v>19</v>
      </c>
      <c r="C110" s="653">
        <v>5</v>
      </c>
      <c r="D110" s="669">
        <v>26.3</v>
      </c>
      <c r="E110" s="653">
        <v>0</v>
      </c>
      <c r="F110" s="653">
        <v>0</v>
      </c>
      <c r="G110" s="669">
        <v>0</v>
      </c>
      <c r="H110" s="654">
        <v>19</v>
      </c>
      <c r="I110" s="654">
        <v>5</v>
      </c>
      <c r="J110" s="669">
        <v>26.3</v>
      </c>
    </row>
    <row r="111" spans="1:10">
      <c r="A111" s="1223"/>
      <c r="B111" s="655">
        <v>1.7999999999999999E-2</v>
      </c>
      <c r="C111" s="655">
        <v>2.3E-2</v>
      </c>
      <c r="D111" s="669"/>
      <c r="E111" s="655">
        <v>0</v>
      </c>
      <c r="F111" s="655">
        <v>0</v>
      </c>
      <c r="G111" s="669"/>
      <c r="H111" s="656">
        <v>8.9999999999999993E-3</v>
      </c>
      <c r="I111" s="656">
        <v>1.2E-2</v>
      </c>
      <c r="J111" s="669"/>
    </row>
    <row r="112" spans="1:10">
      <c r="A112" s="1223" t="s">
        <v>1109</v>
      </c>
      <c r="B112" s="653">
        <v>6</v>
      </c>
      <c r="C112" s="653">
        <v>0</v>
      </c>
      <c r="D112" s="669">
        <v>0</v>
      </c>
      <c r="E112" s="657">
        <v>0</v>
      </c>
      <c r="F112" s="657">
        <v>1</v>
      </c>
      <c r="G112" s="669"/>
      <c r="H112" s="654">
        <v>6</v>
      </c>
      <c r="I112" s="654">
        <v>1</v>
      </c>
      <c r="J112" s="669">
        <v>16.7</v>
      </c>
    </row>
    <row r="113" spans="1:10">
      <c r="A113" s="1223"/>
      <c r="B113" s="655">
        <v>6.0000000000000001E-3</v>
      </c>
      <c r="C113" s="655">
        <v>0</v>
      </c>
      <c r="D113" s="669"/>
      <c r="E113" s="659">
        <v>0</v>
      </c>
      <c r="F113" s="659">
        <v>5.0000000000000001E-3</v>
      </c>
      <c r="G113" s="669"/>
      <c r="H113" s="656">
        <v>3.0000000000000001E-3</v>
      </c>
      <c r="I113" s="656">
        <v>2E-3</v>
      </c>
      <c r="J113" s="669"/>
    </row>
    <row r="114" spans="1:10">
      <c r="A114" s="1224" t="s">
        <v>17</v>
      </c>
      <c r="B114" s="664">
        <v>1067</v>
      </c>
      <c r="C114" s="665">
        <v>216</v>
      </c>
      <c r="D114" s="666"/>
      <c r="E114" s="665">
        <v>959</v>
      </c>
      <c r="F114" s="665">
        <v>207</v>
      </c>
      <c r="G114" s="666"/>
      <c r="H114" s="664">
        <v>2026</v>
      </c>
      <c r="I114" s="665">
        <v>423</v>
      </c>
      <c r="J114" s="667">
        <v>20.9</v>
      </c>
    </row>
    <row r="115" spans="1:10">
      <c r="A115" s="1224"/>
      <c r="B115" s="668">
        <v>1</v>
      </c>
      <c r="C115" s="668">
        <v>1</v>
      </c>
      <c r="D115" s="666"/>
      <c r="E115" s="668">
        <v>1</v>
      </c>
      <c r="F115" s="668">
        <v>1</v>
      </c>
      <c r="G115" s="666"/>
      <c r="H115" s="668">
        <v>1</v>
      </c>
      <c r="I115" s="668">
        <v>1</v>
      </c>
      <c r="J115" s="667"/>
    </row>
    <row r="116" spans="1:10" ht="16.899999999999999" customHeight="1">
      <c r="A116" s="576" t="s">
        <v>512</v>
      </c>
    </row>
    <row r="117" spans="1:10" s="635" customFormat="1" ht="12.6" customHeight="1">
      <c r="B117" s="643"/>
      <c r="C117" s="643"/>
      <c r="D117" s="643"/>
      <c r="E117" s="643"/>
      <c r="F117" s="643"/>
      <c r="G117" s="643"/>
      <c r="H117" s="643"/>
    </row>
  </sheetData>
  <mergeCells count="59">
    <mergeCell ref="A8:A9"/>
    <mergeCell ref="B2:D2"/>
    <mergeCell ref="E2:G2"/>
    <mergeCell ref="H2:J2"/>
    <mergeCell ref="A4:A5"/>
    <mergeCell ref="A6:A7"/>
    <mergeCell ref="A32:A33"/>
    <mergeCell ref="A10:A11"/>
    <mergeCell ref="A12:A13"/>
    <mergeCell ref="A14:A15"/>
    <mergeCell ref="A16:A17"/>
    <mergeCell ref="A18:A19"/>
    <mergeCell ref="A20:A21"/>
    <mergeCell ref="A22:A23"/>
    <mergeCell ref="A24:A25"/>
    <mergeCell ref="A26:A27"/>
    <mergeCell ref="A28:A29"/>
    <mergeCell ref="A30:A31"/>
    <mergeCell ref="A56:A57"/>
    <mergeCell ref="A34:A35"/>
    <mergeCell ref="A36:A37"/>
    <mergeCell ref="A38:A39"/>
    <mergeCell ref="A40:A41"/>
    <mergeCell ref="A42:A43"/>
    <mergeCell ref="A44:A45"/>
    <mergeCell ref="A46:A47"/>
    <mergeCell ref="A48:A49"/>
    <mergeCell ref="A50:A51"/>
    <mergeCell ref="A52:A53"/>
    <mergeCell ref="A54:A55"/>
    <mergeCell ref="A80:A81"/>
    <mergeCell ref="A58:A59"/>
    <mergeCell ref="A60:A61"/>
    <mergeCell ref="A62:A63"/>
    <mergeCell ref="A64:A65"/>
    <mergeCell ref="A66:A67"/>
    <mergeCell ref="A68:A69"/>
    <mergeCell ref="A70:A71"/>
    <mergeCell ref="A72:A73"/>
    <mergeCell ref="A74:A75"/>
    <mergeCell ref="A76:A77"/>
    <mergeCell ref="A78:A79"/>
    <mergeCell ref="A104:A105"/>
    <mergeCell ref="A82:A83"/>
    <mergeCell ref="A84:A85"/>
    <mergeCell ref="A86:A87"/>
    <mergeCell ref="A88:A89"/>
    <mergeCell ref="A90:A91"/>
    <mergeCell ref="A92:A93"/>
    <mergeCell ref="A94:A95"/>
    <mergeCell ref="A96:A97"/>
    <mergeCell ref="A98:A99"/>
    <mergeCell ref="A100:A101"/>
    <mergeCell ref="A102:A103"/>
    <mergeCell ref="A106:A107"/>
    <mergeCell ref="A108:A109"/>
    <mergeCell ref="A110:A111"/>
    <mergeCell ref="A112:A113"/>
    <mergeCell ref="A114:A115"/>
  </mergeCells>
  <pageMargins left="0.79" right="0.79" top="0.98" bottom="0.98" header="0.49" footer="0.49"/>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workbookViewId="0">
      <selection activeCell="I4" sqref="I4"/>
    </sheetView>
  </sheetViews>
  <sheetFormatPr baseColWidth="10" defaultRowHeight="12.75"/>
  <cols>
    <col min="1" max="1" width="6" style="4" customWidth="1"/>
    <col min="2" max="2" width="14.25" style="4" bestFit="1" customWidth="1"/>
    <col min="3" max="3" width="5" style="4" customWidth="1"/>
    <col min="4" max="4" width="13.75" style="4" bestFit="1" customWidth="1"/>
    <col min="5" max="5" width="6.125" style="4" customWidth="1"/>
    <col min="6" max="6" width="10.875" style="4" bestFit="1" customWidth="1"/>
    <col min="7" max="7" width="6.75" style="4" customWidth="1"/>
    <col min="8" max="8" width="11.875" style="4" bestFit="1" customWidth="1"/>
    <col min="9" max="256" width="11.25" style="4"/>
    <col min="257" max="257" width="6" style="4" customWidth="1"/>
    <col min="258" max="258" width="14.25" style="4" bestFit="1" customWidth="1"/>
    <col min="259" max="259" width="5" style="4" customWidth="1"/>
    <col min="260" max="260" width="14.5" style="4" bestFit="1" customWidth="1"/>
    <col min="261" max="261" width="6.125" style="4" customWidth="1"/>
    <col min="262" max="262" width="11.625" style="4" bestFit="1" customWidth="1"/>
    <col min="263" max="263" width="6.75" style="4" customWidth="1"/>
    <col min="264" max="264" width="12.125" style="4" bestFit="1" customWidth="1"/>
    <col min="265" max="512" width="11.25" style="4"/>
    <col min="513" max="513" width="6" style="4" customWidth="1"/>
    <col min="514" max="514" width="14.25" style="4" bestFit="1" customWidth="1"/>
    <col min="515" max="515" width="5" style="4" customWidth="1"/>
    <col min="516" max="516" width="14.5" style="4" bestFit="1" customWidth="1"/>
    <col min="517" max="517" width="6.125" style="4" customWidth="1"/>
    <col min="518" max="518" width="11.625" style="4" bestFit="1" customWidth="1"/>
    <col min="519" max="519" width="6.75" style="4" customWidth="1"/>
    <col min="520" max="520" width="12.125" style="4" bestFit="1" customWidth="1"/>
    <col min="521" max="768" width="11.25" style="4"/>
    <col min="769" max="769" width="6" style="4" customWidth="1"/>
    <col min="770" max="770" width="14.25" style="4" bestFit="1" customWidth="1"/>
    <col min="771" max="771" width="5" style="4" customWidth="1"/>
    <col min="772" max="772" width="14.5" style="4" bestFit="1" customWidth="1"/>
    <col min="773" max="773" width="6.125" style="4" customWidth="1"/>
    <col min="774" max="774" width="11.625" style="4" bestFit="1" customWidth="1"/>
    <col min="775" max="775" width="6.75" style="4" customWidth="1"/>
    <col min="776" max="776" width="12.125" style="4" bestFit="1" customWidth="1"/>
    <col min="777" max="1024" width="11.25" style="4"/>
    <col min="1025" max="1025" width="6" style="4" customWidth="1"/>
    <col min="1026" max="1026" width="14.25" style="4" bestFit="1" customWidth="1"/>
    <col min="1027" max="1027" width="5" style="4" customWidth="1"/>
    <col min="1028" max="1028" width="14.5" style="4" bestFit="1" customWidth="1"/>
    <col min="1029" max="1029" width="6.125" style="4" customWidth="1"/>
    <col min="1030" max="1030" width="11.625" style="4" bestFit="1" customWidth="1"/>
    <col min="1031" max="1031" width="6.75" style="4" customWidth="1"/>
    <col min="1032" max="1032" width="12.125" style="4" bestFit="1" customWidth="1"/>
    <col min="1033" max="1280" width="11.25" style="4"/>
    <col min="1281" max="1281" width="6" style="4" customWidth="1"/>
    <col min="1282" max="1282" width="14.25" style="4" bestFit="1" customWidth="1"/>
    <col min="1283" max="1283" width="5" style="4" customWidth="1"/>
    <col min="1284" max="1284" width="14.5" style="4" bestFit="1" customWidth="1"/>
    <col min="1285" max="1285" width="6.125" style="4" customWidth="1"/>
    <col min="1286" max="1286" width="11.625" style="4" bestFit="1" customWidth="1"/>
    <col min="1287" max="1287" width="6.75" style="4" customWidth="1"/>
    <col min="1288" max="1288" width="12.125" style="4" bestFit="1" customWidth="1"/>
    <col min="1289" max="1536" width="11.25" style="4"/>
    <col min="1537" max="1537" width="6" style="4" customWidth="1"/>
    <col min="1538" max="1538" width="14.25" style="4" bestFit="1" customWidth="1"/>
    <col min="1539" max="1539" width="5" style="4" customWidth="1"/>
    <col min="1540" max="1540" width="14.5" style="4" bestFit="1" customWidth="1"/>
    <col min="1541" max="1541" width="6.125" style="4" customWidth="1"/>
    <col min="1542" max="1542" width="11.625" style="4" bestFit="1" customWidth="1"/>
    <col min="1543" max="1543" width="6.75" style="4" customWidth="1"/>
    <col min="1544" max="1544" width="12.125" style="4" bestFit="1" customWidth="1"/>
    <col min="1545" max="1792" width="11.25" style="4"/>
    <col min="1793" max="1793" width="6" style="4" customWidth="1"/>
    <col min="1794" max="1794" width="14.25" style="4" bestFit="1" customWidth="1"/>
    <col min="1795" max="1795" width="5" style="4" customWidth="1"/>
    <col min="1796" max="1796" width="14.5" style="4" bestFit="1" customWidth="1"/>
    <col min="1797" max="1797" width="6.125" style="4" customWidth="1"/>
    <col min="1798" max="1798" width="11.625" style="4" bestFit="1" customWidth="1"/>
    <col min="1799" max="1799" width="6.75" style="4" customWidth="1"/>
    <col min="1800" max="1800" width="12.125" style="4" bestFit="1" customWidth="1"/>
    <col min="1801" max="2048" width="11.25" style="4"/>
    <col min="2049" max="2049" width="6" style="4" customWidth="1"/>
    <col min="2050" max="2050" width="14.25" style="4" bestFit="1" customWidth="1"/>
    <col min="2051" max="2051" width="5" style="4" customWidth="1"/>
    <col min="2052" max="2052" width="14.5" style="4" bestFit="1" customWidth="1"/>
    <col min="2053" max="2053" width="6.125" style="4" customWidth="1"/>
    <col min="2054" max="2054" width="11.625" style="4" bestFit="1" customWidth="1"/>
    <col min="2055" max="2055" width="6.75" style="4" customWidth="1"/>
    <col min="2056" max="2056" width="12.125" style="4" bestFit="1" customWidth="1"/>
    <col min="2057" max="2304" width="11.25" style="4"/>
    <col min="2305" max="2305" width="6" style="4" customWidth="1"/>
    <col min="2306" max="2306" width="14.25" style="4" bestFit="1" customWidth="1"/>
    <col min="2307" max="2307" width="5" style="4" customWidth="1"/>
    <col min="2308" max="2308" width="14.5" style="4" bestFit="1" customWidth="1"/>
    <col min="2309" max="2309" width="6.125" style="4" customWidth="1"/>
    <col min="2310" max="2310" width="11.625" style="4" bestFit="1" customWidth="1"/>
    <col min="2311" max="2311" width="6.75" style="4" customWidth="1"/>
    <col min="2312" max="2312" width="12.125" style="4" bestFit="1" customWidth="1"/>
    <col min="2313" max="2560" width="11.25" style="4"/>
    <col min="2561" max="2561" width="6" style="4" customWidth="1"/>
    <col min="2562" max="2562" width="14.25" style="4" bestFit="1" customWidth="1"/>
    <col min="2563" max="2563" width="5" style="4" customWidth="1"/>
    <col min="2564" max="2564" width="14.5" style="4" bestFit="1" customWidth="1"/>
    <col min="2565" max="2565" width="6.125" style="4" customWidth="1"/>
    <col min="2566" max="2566" width="11.625" style="4" bestFit="1" customWidth="1"/>
    <col min="2567" max="2567" width="6.75" style="4" customWidth="1"/>
    <col min="2568" max="2568" width="12.125" style="4" bestFit="1" customWidth="1"/>
    <col min="2569" max="2816" width="11.25" style="4"/>
    <col min="2817" max="2817" width="6" style="4" customWidth="1"/>
    <col min="2818" max="2818" width="14.25" style="4" bestFit="1" customWidth="1"/>
    <col min="2819" max="2819" width="5" style="4" customWidth="1"/>
    <col min="2820" max="2820" width="14.5" style="4" bestFit="1" customWidth="1"/>
    <col min="2821" max="2821" width="6.125" style="4" customWidth="1"/>
    <col min="2822" max="2822" width="11.625" style="4" bestFit="1" customWidth="1"/>
    <col min="2823" max="2823" width="6.75" style="4" customWidth="1"/>
    <col min="2824" max="2824" width="12.125" style="4" bestFit="1" customWidth="1"/>
    <col min="2825" max="3072" width="11.25" style="4"/>
    <col min="3073" max="3073" width="6" style="4" customWidth="1"/>
    <col min="3074" max="3074" width="14.25" style="4" bestFit="1" customWidth="1"/>
    <col min="3075" max="3075" width="5" style="4" customWidth="1"/>
    <col min="3076" max="3076" width="14.5" style="4" bestFit="1" customWidth="1"/>
    <col min="3077" max="3077" width="6.125" style="4" customWidth="1"/>
    <col min="3078" max="3078" width="11.625" style="4" bestFit="1" customWidth="1"/>
    <col min="3079" max="3079" width="6.75" style="4" customWidth="1"/>
    <col min="3080" max="3080" width="12.125" style="4" bestFit="1" customWidth="1"/>
    <col min="3081" max="3328" width="11.25" style="4"/>
    <col min="3329" max="3329" width="6" style="4" customWidth="1"/>
    <col min="3330" max="3330" width="14.25" style="4" bestFit="1" customWidth="1"/>
    <col min="3331" max="3331" width="5" style="4" customWidth="1"/>
    <col min="3332" max="3332" width="14.5" style="4" bestFit="1" customWidth="1"/>
    <col min="3333" max="3333" width="6.125" style="4" customWidth="1"/>
    <col min="3334" max="3334" width="11.625" style="4" bestFit="1" customWidth="1"/>
    <col min="3335" max="3335" width="6.75" style="4" customWidth="1"/>
    <col min="3336" max="3336" width="12.125" style="4" bestFit="1" customWidth="1"/>
    <col min="3337" max="3584" width="11.25" style="4"/>
    <col min="3585" max="3585" width="6" style="4" customWidth="1"/>
    <col min="3586" max="3586" width="14.25" style="4" bestFit="1" customWidth="1"/>
    <col min="3587" max="3587" width="5" style="4" customWidth="1"/>
    <col min="3588" max="3588" width="14.5" style="4" bestFit="1" customWidth="1"/>
    <col min="3589" max="3589" width="6.125" style="4" customWidth="1"/>
    <col min="3590" max="3590" width="11.625" style="4" bestFit="1" customWidth="1"/>
    <col min="3591" max="3591" width="6.75" style="4" customWidth="1"/>
    <col min="3592" max="3592" width="12.125" style="4" bestFit="1" customWidth="1"/>
    <col min="3593" max="3840" width="11.25" style="4"/>
    <col min="3841" max="3841" width="6" style="4" customWidth="1"/>
    <col min="3842" max="3842" width="14.25" style="4" bestFit="1" customWidth="1"/>
    <col min="3843" max="3843" width="5" style="4" customWidth="1"/>
    <col min="3844" max="3844" width="14.5" style="4" bestFit="1" customWidth="1"/>
    <col min="3845" max="3845" width="6.125" style="4" customWidth="1"/>
    <col min="3846" max="3846" width="11.625" style="4" bestFit="1" customWidth="1"/>
    <col min="3847" max="3847" width="6.75" style="4" customWidth="1"/>
    <col min="3848" max="3848" width="12.125" style="4" bestFit="1" customWidth="1"/>
    <col min="3849" max="4096" width="11.25" style="4"/>
    <col min="4097" max="4097" width="6" style="4" customWidth="1"/>
    <col min="4098" max="4098" width="14.25" style="4" bestFit="1" customWidth="1"/>
    <col min="4099" max="4099" width="5" style="4" customWidth="1"/>
    <col min="4100" max="4100" width="14.5" style="4" bestFit="1" customWidth="1"/>
    <col min="4101" max="4101" width="6.125" style="4" customWidth="1"/>
    <col min="4102" max="4102" width="11.625" style="4" bestFit="1" customWidth="1"/>
    <col min="4103" max="4103" width="6.75" style="4" customWidth="1"/>
    <col min="4104" max="4104" width="12.125" style="4" bestFit="1" customWidth="1"/>
    <col min="4105" max="4352" width="11.25" style="4"/>
    <col min="4353" max="4353" width="6" style="4" customWidth="1"/>
    <col min="4354" max="4354" width="14.25" style="4" bestFit="1" customWidth="1"/>
    <col min="4355" max="4355" width="5" style="4" customWidth="1"/>
    <col min="4356" max="4356" width="14.5" style="4" bestFit="1" customWidth="1"/>
    <col min="4357" max="4357" width="6.125" style="4" customWidth="1"/>
    <col min="4358" max="4358" width="11.625" style="4" bestFit="1" customWidth="1"/>
    <col min="4359" max="4359" width="6.75" style="4" customWidth="1"/>
    <col min="4360" max="4360" width="12.125" style="4" bestFit="1" customWidth="1"/>
    <col min="4361" max="4608" width="11.25" style="4"/>
    <col min="4609" max="4609" width="6" style="4" customWidth="1"/>
    <col min="4610" max="4610" width="14.25" style="4" bestFit="1" customWidth="1"/>
    <col min="4611" max="4611" width="5" style="4" customWidth="1"/>
    <col min="4612" max="4612" width="14.5" style="4" bestFit="1" customWidth="1"/>
    <col min="4613" max="4613" width="6.125" style="4" customWidth="1"/>
    <col min="4614" max="4614" width="11.625" style="4" bestFit="1" customWidth="1"/>
    <col min="4615" max="4615" width="6.75" style="4" customWidth="1"/>
    <col min="4616" max="4616" width="12.125" style="4" bestFit="1" customWidth="1"/>
    <col min="4617" max="4864" width="11.25" style="4"/>
    <col min="4865" max="4865" width="6" style="4" customWidth="1"/>
    <col min="4866" max="4866" width="14.25" style="4" bestFit="1" customWidth="1"/>
    <col min="4867" max="4867" width="5" style="4" customWidth="1"/>
    <col min="4868" max="4868" width="14.5" style="4" bestFit="1" customWidth="1"/>
    <col min="4869" max="4869" width="6.125" style="4" customWidth="1"/>
    <col min="4870" max="4870" width="11.625" style="4" bestFit="1" customWidth="1"/>
    <col min="4871" max="4871" width="6.75" style="4" customWidth="1"/>
    <col min="4872" max="4872" width="12.125" style="4" bestFit="1" customWidth="1"/>
    <col min="4873" max="5120" width="11.25" style="4"/>
    <col min="5121" max="5121" width="6" style="4" customWidth="1"/>
    <col min="5122" max="5122" width="14.25" style="4" bestFit="1" customWidth="1"/>
    <col min="5123" max="5123" width="5" style="4" customWidth="1"/>
    <col min="5124" max="5124" width="14.5" style="4" bestFit="1" customWidth="1"/>
    <col min="5125" max="5125" width="6.125" style="4" customWidth="1"/>
    <col min="5126" max="5126" width="11.625" style="4" bestFit="1" customWidth="1"/>
    <col min="5127" max="5127" width="6.75" style="4" customWidth="1"/>
    <col min="5128" max="5128" width="12.125" style="4" bestFit="1" customWidth="1"/>
    <col min="5129" max="5376" width="11.25" style="4"/>
    <col min="5377" max="5377" width="6" style="4" customWidth="1"/>
    <col min="5378" max="5378" width="14.25" style="4" bestFit="1" customWidth="1"/>
    <col min="5379" max="5379" width="5" style="4" customWidth="1"/>
    <col min="5380" max="5380" width="14.5" style="4" bestFit="1" customWidth="1"/>
    <col min="5381" max="5381" width="6.125" style="4" customWidth="1"/>
    <col min="5382" max="5382" width="11.625" style="4" bestFit="1" customWidth="1"/>
    <col min="5383" max="5383" width="6.75" style="4" customWidth="1"/>
    <col min="5384" max="5384" width="12.125" style="4" bestFit="1" customWidth="1"/>
    <col min="5385" max="5632" width="11.25" style="4"/>
    <col min="5633" max="5633" width="6" style="4" customWidth="1"/>
    <col min="5634" max="5634" width="14.25" style="4" bestFit="1" customWidth="1"/>
    <col min="5635" max="5635" width="5" style="4" customWidth="1"/>
    <col min="5636" max="5636" width="14.5" style="4" bestFit="1" customWidth="1"/>
    <col min="5637" max="5637" width="6.125" style="4" customWidth="1"/>
    <col min="5638" max="5638" width="11.625" style="4" bestFit="1" customWidth="1"/>
    <col min="5639" max="5639" width="6.75" style="4" customWidth="1"/>
    <col min="5640" max="5640" width="12.125" style="4" bestFit="1" customWidth="1"/>
    <col min="5641" max="5888" width="11.25" style="4"/>
    <col min="5889" max="5889" width="6" style="4" customWidth="1"/>
    <col min="5890" max="5890" width="14.25" style="4" bestFit="1" customWidth="1"/>
    <col min="5891" max="5891" width="5" style="4" customWidth="1"/>
    <col min="5892" max="5892" width="14.5" style="4" bestFit="1" customWidth="1"/>
    <col min="5893" max="5893" width="6.125" style="4" customWidth="1"/>
    <col min="5894" max="5894" width="11.625" style="4" bestFit="1" customWidth="1"/>
    <col min="5895" max="5895" width="6.75" style="4" customWidth="1"/>
    <col min="5896" max="5896" width="12.125" style="4" bestFit="1" customWidth="1"/>
    <col min="5897" max="6144" width="11.25" style="4"/>
    <col min="6145" max="6145" width="6" style="4" customWidth="1"/>
    <col min="6146" max="6146" width="14.25" style="4" bestFit="1" customWidth="1"/>
    <col min="6147" max="6147" width="5" style="4" customWidth="1"/>
    <col min="6148" max="6148" width="14.5" style="4" bestFit="1" customWidth="1"/>
    <col min="6149" max="6149" width="6.125" style="4" customWidth="1"/>
    <col min="6150" max="6150" width="11.625" style="4" bestFit="1" customWidth="1"/>
    <col min="6151" max="6151" width="6.75" style="4" customWidth="1"/>
    <col min="6152" max="6152" width="12.125" style="4" bestFit="1" customWidth="1"/>
    <col min="6153" max="6400" width="11.25" style="4"/>
    <col min="6401" max="6401" width="6" style="4" customWidth="1"/>
    <col min="6402" max="6402" width="14.25" style="4" bestFit="1" customWidth="1"/>
    <col min="6403" max="6403" width="5" style="4" customWidth="1"/>
    <col min="6404" max="6404" width="14.5" style="4" bestFit="1" customWidth="1"/>
    <col min="6405" max="6405" width="6.125" style="4" customWidth="1"/>
    <col min="6406" max="6406" width="11.625" style="4" bestFit="1" customWidth="1"/>
    <col min="6407" max="6407" width="6.75" style="4" customWidth="1"/>
    <col min="6408" max="6408" width="12.125" style="4" bestFit="1" customWidth="1"/>
    <col min="6409" max="6656" width="11.25" style="4"/>
    <col min="6657" max="6657" width="6" style="4" customWidth="1"/>
    <col min="6658" max="6658" width="14.25" style="4" bestFit="1" customWidth="1"/>
    <col min="6659" max="6659" width="5" style="4" customWidth="1"/>
    <col min="6660" max="6660" width="14.5" style="4" bestFit="1" customWidth="1"/>
    <col min="6661" max="6661" width="6.125" style="4" customWidth="1"/>
    <col min="6662" max="6662" width="11.625" style="4" bestFit="1" customWidth="1"/>
    <col min="6663" max="6663" width="6.75" style="4" customWidth="1"/>
    <col min="6664" max="6664" width="12.125" style="4" bestFit="1" customWidth="1"/>
    <col min="6665" max="6912" width="11.25" style="4"/>
    <col min="6913" max="6913" width="6" style="4" customWidth="1"/>
    <col min="6914" max="6914" width="14.25" style="4" bestFit="1" customWidth="1"/>
    <col min="6915" max="6915" width="5" style="4" customWidth="1"/>
    <col min="6916" max="6916" width="14.5" style="4" bestFit="1" customWidth="1"/>
    <col min="6917" max="6917" width="6.125" style="4" customWidth="1"/>
    <col min="6918" max="6918" width="11.625" style="4" bestFit="1" customWidth="1"/>
    <col min="6919" max="6919" width="6.75" style="4" customWidth="1"/>
    <col min="6920" max="6920" width="12.125" style="4" bestFit="1" customWidth="1"/>
    <col min="6921" max="7168" width="11.25" style="4"/>
    <col min="7169" max="7169" width="6" style="4" customWidth="1"/>
    <col min="7170" max="7170" width="14.25" style="4" bestFit="1" customWidth="1"/>
    <col min="7171" max="7171" width="5" style="4" customWidth="1"/>
    <col min="7172" max="7172" width="14.5" style="4" bestFit="1" customWidth="1"/>
    <col min="7173" max="7173" width="6.125" style="4" customWidth="1"/>
    <col min="7174" max="7174" width="11.625" style="4" bestFit="1" customWidth="1"/>
    <col min="7175" max="7175" width="6.75" style="4" customWidth="1"/>
    <col min="7176" max="7176" width="12.125" style="4" bestFit="1" customWidth="1"/>
    <col min="7177" max="7424" width="11.25" style="4"/>
    <col min="7425" max="7425" width="6" style="4" customWidth="1"/>
    <col min="7426" max="7426" width="14.25" style="4" bestFit="1" customWidth="1"/>
    <col min="7427" max="7427" width="5" style="4" customWidth="1"/>
    <col min="7428" max="7428" width="14.5" style="4" bestFit="1" customWidth="1"/>
    <col min="7429" max="7429" width="6.125" style="4" customWidth="1"/>
    <col min="7430" max="7430" width="11.625" style="4" bestFit="1" customWidth="1"/>
    <col min="7431" max="7431" width="6.75" style="4" customWidth="1"/>
    <col min="7432" max="7432" width="12.125" style="4" bestFit="1" customWidth="1"/>
    <col min="7433" max="7680" width="11.25" style="4"/>
    <col min="7681" max="7681" width="6" style="4" customWidth="1"/>
    <col min="7682" max="7682" width="14.25" style="4" bestFit="1" customWidth="1"/>
    <col min="7683" max="7683" width="5" style="4" customWidth="1"/>
    <col min="7684" max="7684" width="14.5" style="4" bestFit="1" customWidth="1"/>
    <col min="7685" max="7685" width="6.125" style="4" customWidth="1"/>
    <col min="7686" max="7686" width="11.625" style="4" bestFit="1" customWidth="1"/>
    <col min="7687" max="7687" width="6.75" style="4" customWidth="1"/>
    <col min="7688" max="7688" width="12.125" style="4" bestFit="1" customWidth="1"/>
    <col min="7689" max="7936" width="11.25" style="4"/>
    <col min="7937" max="7937" width="6" style="4" customWidth="1"/>
    <col min="7938" max="7938" width="14.25" style="4" bestFit="1" customWidth="1"/>
    <col min="7939" max="7939" width="5" style="4" customWidth="1"/>
    <col min="7940" max="7940" width="14.5" style="4" bestFit="1" customWidth="1"/>
    <col min="7941" max="7941" width="6.125" style="4" customWidth="1"/>
    <col min="7942" max="7942" width="11.625" style="4" bestFit="1" customWidth="1"/>
    <col min="7943" max="7943" width="6.75" style="4" customWidth="1"/>
    <col min="7944" max="7944" width="12.125" style="4" bestFit="1" customWidth="1"/>
    <col min="7945" max="8192" width="11.25" style="4"/>
    <col min="8193" max="8193" width="6" style="4" customWidth="1"/>
    <col min="8194" max="8194" width="14.25" style="4" bestFit="1" customWidth="1"/>
    <col min="8195" max="8195" width="5" style="4" customWidth="1"/>
    <col min="8196" max="8196" width="14.5" style="4" bestFit="1" customWidth="1"/>
    <col min="8197" max="8197" width="6.125" style="4" customWidth="1"/>
    <col min="8198" max="8198" width="11.625" style="4" bestFit="1" customWidth="1"/>
    <col min="8199" max="8199" width="6.75" style="4" customWidth="1"/>
    <col min="8200" max="8200" width="12.125" style="4" bestFit="1" customWidth="1"/>
    <col min="8201" max="8448" width="11.25" style="4"/>
    <col min="8449" max="8449" width="6" style="4" customWidth="1"/>
    <col min="8450" max="8450" width="14.25" style="4" bestFit="1" customWidth="1"/>
    <col min="8451" max="8451" width="5" style="4" customWidth="1"/>
    <col min="8452" max="8452" width="14.5" style="4" bestFit="1" customWidth="1"/>
    <col min="8453" max="8453" width="6.125" style="4" customWidth="1"/>
    <col min="8454" max="8454" width="11.625" style="4" bestFit="1" customWidth="1"/>
    <col min="8455" max="8455" width="6.75" style="4" customWidth="1"/>
    <col min="8456" max="8456" width="12.125" style="4" bestFit="1" customWidth="1"/>
    <col min="8457" max="8704" width="11.25" style="4"/>
    <col min="8705" max="8705" width="6" style="4" customWidth="1"/>
    <col min="8706" max="8706" width="14.25" style="4" bestFit="1" customWidth="1"/>
    <col min="8707" max="8707" width="5" style="4" customWidth="1"/>
    <col min="8708" max="8708" width="14.5" style="4" bestFit="1" customWidth="1"/>
    <col min="8709" max="8709" width="6.125" style="4" customWidth="1"/>
    <col min="8710" max="8710" width="11.625" style="4" bestFit="1" customWidth="1"/>
    <col min="8711" max="8711" width="6.75" style="4" customWidth="1"/>
    <col min="8712" max="8712" width="12.125" style="4" bestFit="1" customWidth="1"/>
    <col min="8713" max="8960" width="11.25" style="4"/>
    <col min="8961" max="8961" width="6" style="4" customWidth="1"/>
    <col min="8962" max="8962" width="14.25" style="4" bestFit="1" customWidth="1"/>
    <col min="8963" max="8963" width="5" style="4" customWidth="1"/>
    <col min="8964" max="8964" width="14.5" style="4" bestFit="1" customWidth="1"/>
    <col min="8965" max="8965" width="6.125" style="4" customWidth="1"/>
    <col min="8966" max="8966" width="11.625" style="4" bestFit="1" customWidth="1"/>
    <col min="8967" max="8967" width="6.75" style="4" customWidth="1"/>
    <col min="8968" max="8968" width="12.125" style="4" bestFit="1" customWidth="1"/>
    <col min="8969" max="9216" width="11.25" style="4"/>
    <col min="9217" max="9217" width="6" style="4" customWidth="1"/>
    <col min="9218" max="9218" width="14.25" style="4" bestFit="1" customWidth="1"/>
    <col min="9219" max="9219" width="5" style="4" customWidth="1"/>
    <col min="9220" max="9220" width="14.5" style="4" bestFit="1" customWidth="1"/>
    <col min="9221" max="9221" width="6.125" style="4" customWidth="1"/>
    <col min="9222" max="9222" width="11.625" style="4" bestFit="1" customWidth="1"/>
    <col min="9223" max="9223" width="6.75" style="4" customWidth="1"/>
    <col min="9224" max="9224" width="12.125" style="4" bestFit="1" customWidth="1"/>
    <col min="9225" max="9472" width="11.25" style="4"/>
    <col min="9473" max="9473" width="6" style="4" customWidth="1"/>
    <col min="9474" max="9474" width="14.25" style="4" bestFit="1" customWidth="1"/>
    <col min="9475" max="9475" width="5" style="4" customWidth="1"/>
    <col min="9476" max="9476" width="14.5" style="4" bestFit="1" customWidth="1"/>
    <col min="9477" max="9477" width="6.125" style="4" customWidth="1"/>
    <col min="9478" max="9478" width="11.625" style="4" bestFit="1" customWidth="1"/>
    <col min="9479" max="9479" width="6.75" style="4" customWidth="1"/>
    <col min="9480" max="9480" width="12.125" style="4" bestFit="1" customWidth="1"/>
    <col min="9481" max="9728" width="11.25" style="4"/>
    <col min="9729" max="9729" width="6" style="4" customWidth="1"/>
    <col min="9730" max="9730" width="14.25" style="4" bestFit="1" customWidth="1"/>
    <col min="9731" max="9731" width="5" style="4" customWidth="1"/>
    <col min="9732" max="9732" width="14.5" style="4" bestFit="1" customWidth="1"/>
    <col min="9733" max="9733" width="6.125" style="4" customWidth="1"/>
    <col min="9734" max="9734" width="11.625" style="4" bestFit="1" customWidth="1"/>
    <col min="9735" max="9735" width="6.75" style="4" customWidth="1"/>
    <col min="9736" max="9736" width="12.125" style="4" bestFit="1" customWidth="1"/>
    <col min="9737" max="9984" width="11.25" style="4"/>
    <col min="9985" max="9985" width="6" style="4" customWidth="1"/>
    <col min="9986" max="9986" width="14.25" style="4" bestFit="1" customWidth="1"/>
    <col min="9987" max="9987" width="5" style="4" customWidth="1"/>
    <col min="9988" max="9988" width="14.5" style="4" bestFit="1" customWidth="1"/>
    <col min="9989" max="9989" width="6.125" style="4" customWidth="1"/>
    <col min="9990" max="9990" width="11.625" style="4" bestFit="1" customWidth="1"/>
    <col min="9991" max="9991" width="6.75" style="4" customWidth="1"/>
    <col min="9992" max="9992" width="12.125" style="4" bestFit="1" customWidth="1"/>
    <col min="9993" max="10240" width="11.25" style="4"/>
    <col min="10241" max="10241" width="6" style="4" customWidth="1"/>
    <col min="10242" max="10242" width="14.25" style="4" bestFit="1" customWidth="1"/>
    <col min="10243" max="10243" width="5" style="4" customWidth="1"/>
    <col min="10244" max="10244" width="14.5" style="4" bestFit="1" customWidth="1"/>
    <col min="10245" max="10245" width="6.125" style="4" customWidth="1"/>
    <col min="10246" max="10246" width="11.625" style="4" bestFit="1" customWidth="1"/>
    <col min="10247" max="10247" width="6.75" style="4" customWidth="1"/>
    <col min="10248" max="10248" width="12.125" style="4" bestFit="1" customWidth="1"/>
    <col min="10249" max="10496" width="11.25" style="4"/>
    <col min="10497" max="10497" width="6" style="4" customWidth="1"/>
    <col min="10498" max="10498" width="14.25" style="4" bestFit="1" customWidth="1"/>
    <col min="10499" max="10499" width="5" style="4" customWidth="1"/>
    <col min="10500" max="10500" width="14.5" style="4" bestFit="1" customWidth="1"/>
    <col min="10501" max="10501" width="6.125" style="4" customWidth="1"/>
    <col min="10502" max="10502" width="11.625" style="4" bestFit="1" customWidth="1"/>
    <col min="10503" max="10503" width="6.75" style="4" customWidth="1"/>
    <col min="10504" max="10504" width="12.125" style="4" bestFit="1" customWidth="1"/>
    <col min="10505" max="10752" width="11.25" style="4"/>
    <col min="10753" max="10753" width="6" style="4" customWidth="1"/>
    <col min="10754" max="10754" width="14.25" style="4" bestFit="1" customWidth="1"/>
    <col min="10755" max="10755" width="5" style="4" customWidth="1"/>
    <col min="10756" max="10756" width="14.5" style="4" bestFit="1" customWidth="1"/>
    <col min="10757" max="10757" width="6.125" style="4" customWidth="1"/>
    <col min="10758" max="10758" width="11.625" style="4" bestFit="1" customWidth="1"/>
    <col min="10759" max="10759" width="6.75" style="4" customWidth="1"/>
    <col min="10760" max="10760" width="12.125" style="4" bestFit="1" customWidth="1"/>
    <col min="10761" max="11008" width="11.25" style="4"/>
    <col min="11009" max="11009" width="6" style="4" customWidth="1"/>
    <col min="11010" max="11010" width="14.25" style="4" bestFit="1" customWidth="1"/>
    <col min="11011" max="11011" width="5" style="4" customWidth="1"/>
    <col min="11012" max="11012" width="14.5" style="4" bestFit="1" customWidth="1"/>
    <col min="11013" max="11013" width="6.125" style="4" customWidth="1"/>
    <col min="11014" max="11014" width="11.625" style="4" bestFit="1" customWidth="1"/>
    <col min="11015" max="11015" width="6.75" style="4" customWidth="1"/>
    <col min="11016" max="11016" width="12.125" style="4" bestFit="1" customWidth="1"/>
    <col min="11017" max="11264" width="11.25" style="4"/>
    <col min="11265" max="11265" width="6" style="4" customWidth="1"/>
    <col min="11266" max="11266" width="14.25" style="4" bestFit="1" customWidth="1"/>
    <col min="11267" max="11267" width="5" style="4" customWidth="1"/>
    <col min="11268" max="11268" width="14.5" style="4" bestFit="1" customWidth="1"/>
    <col min="11269" max="11269" width="6.125" style="4" customWidth="1"/>
    <col min="11270" max="11270" width="11.625" style="4" bestFit="1" customWidth="1"/>
    <col min="11271" max="11271" width="6.75" style="4" customWidth="1"/>
    <col min="11272" max="11272" width="12.125" style="4" bestFit="1" customWidth="1"/>
    <col min="11273" max="11520" width="11.25" style="4"/>
    <col min="11521" max="11521" width="6" style="4" customWidth="1"/>
    <col min="11522" max="11522" width="14.25" style="4" bestFit="1" customWidth="1"/>
    <col min="11523" max="11523" width="5" style="4" customWidth="1"/>
    <col min="11524" max="11524" width="14.5" style="4" bestFit="1" customWidth="1"/>
    <col min="11525" max="11525" width="6.125" style="4" customWidth="1"/>
    <col min="11526" max="11526" width="11.625" style="4" bestFit="1" customWidth="1"/>
    <col min="11527" max="11527" width="6.75" style="4" customWidth="1"/>
    <col min="11528" max="11528" width="12.125" style="4" bestFit="1" customWidth="1"/>
    <col min="11529" max="11776" width="11.25" style="4"/>
    <col min="11777" max="11777" width="6" style="4" customWidth="1"/>
    <col min="11778" max="11778" width="14.25" style="4" bestFit="1" customWidth="1"/>
    <col min="11779" max="11779" width="5" style="4" customWidth="1"/>
    <col min="11780" max="11780" width="14.5" style="4" bestFit="1" customWidth="1"/>
    <col min="11781" max="11781" width="6.125" style="4" customWidth="1"/>
    <col min="11782" max="11782" width="11.625" style="4" bestFit="1" customWidth="1"/>
    <col min="11783" max="11783" width="6.75" style="4" customWidth="1"/>
    <col min="11784" max="11784" width="12.125" style="4" bestFit="1" customWidth="1"/>
    <col min="11785" max="12032" width="11.25" style="4"/>
    <col min="12033" max="12033" width="6" style="4" customWidth="1"/>
    <col min="12034" max="12034" width="14.25" style="4" bestFit="1" customWidth="1"/>
    <col min="12035" max="12035" width="5" style="4" customWidth="1"/>
    <col min="12036" max="12036" width="14.5" style="4" bestFit="1" customWidth="1"/>
    <col min="12037" max="12037" width="6.125" style="4" customWidth="1"/>
    <col min="12038" max="12038" width="11.625" style="4" bestFit="1" customWidth="1"/>
    <col min="12039" max="12039" width="6.75" style="4" customWidth="1"/>
    <col min="12040" max="12040" width="12.125" style="4" bestFit="1" customWidth="1"/>
    <col min="12041" max="12288" width="11.25" style="4"/>
    <col min="12289" max="12289" width="6" style="4" customWidth="1"/>
    <col min="12290" max="12290" width="14.25" style="4" bestFit="1" customWidth="1"/>
    <col min="12291" max="12291" width="5" style="4" customWidth="1"/>
    <col min="12292" max="12292" width="14.5" style="4" bestFit="1" customWidth="1"/>
    <col min="12293" max="12293" width="6.125" style="4" customWidth="1"/>
    <col min="12294" max="12294" width="11.625" style="4" bestFit="1" customWidth="1"/>
    <col min="12295" max="12295" width="6.75" style="4" customWidth="1"/>
    <col min="12296" max="12296" width="12.125" style="4" bestFit="1" customWidth="1"/>
    <col min="12297" max="12544" width="11.25" style="4"/>
    <col min="12545" max="12545" width="6" style="4" customWidth="1"/>
    <col min="12546" max="12546" width="14.25" style="4" bestFit="1" customWidth="1"/>
    <col min="12547" max="12547" width="5" style="4" customWidth="1"/>
    <col min="12548" max="12548" width="14.5" style="4" bestFit="1" customWidth="1"/>
    <col min="12549" max="12549" width="6.125" style="4" customWidth="1"/>
    <col min="12550" max="12550" width="11.625" style="4" bestFit="1" customWidth="1"/>
    <col min="12551" max="12551" width="6.75" style="4" customWidth="1"/>
    <col min="12552" max="12552" width="12.125" style="4" bestFit="1" customWidth="1"/>
    <col min="12553" max="12800" width="11.25" style="4"/>
    <col min="12801" max="12801" width="6" style="4" customWidth="1"/>
    <col min="12802" max="12802" width="14.25" style="4" bestFit="1" customWidth="1"/>
    <col min="12803" max="12803" width="5" style="4" customWidth="1"/>
    <col min="12804" max="12804" width="14.5" style="4" bestFit="1" customWidth="1"/>
    <col min="12805" max="12805" width="6.125" style="4" customWidth="1"/>
    <col min="12806" max="12806" width="11.625" style="4" bestFit="1" customWidth="1"/>
    <col min="12807" max="12807" width="6.75" style="4" customWidth="1"/>
    <col min="12808" max="12808" width="12.125" style="4" bestFit="1" customWidth="1"/>
    <col min="12809" max="13056" width="11.25" style="4"/>
    <col min="13057" max="13057" width="6" style="4" customWidth="1"/>
    <col min="13058" max="13058" width="14.25" style="4" bestFit="1" customWidth="1"/>
    <col min="13059" max="13059" width="5" style="4" customWidth="1"/>
    <col min="13060" max="13060" width="14.5" style="4" bestFit="1" customWidth="1"/>
    <col min="13061" max="13061" width="6.125" style="4" customWidth="1"/>
    <col min="13062" max="13062" width="11.625" style="4" bestFit="1" customWidth="1"/>
    <col min="13063" max="13063" width="6.75" style="4" customWidth="1"/>
    <col min="13064" max="13064" width="12.125" style="4" bestFit="1" customWidth="1"/>
    <col min="13065" max="13312" width="11.25" style="4"/>
    <col min="13313" max="13313" width="6" style="4" customWidth="1"/>
    <col min="13314" max="13314" width="14.25" style="4" bestFit="1" customWidth="1"/>
    <col min="13315" max="13315" width="5" style="4" customWidth="1"/>
    <col min="13316" max="13316" width="14.5" style="4" bestFit="1" customWidth="1"/>
    <col min="13317" max="13317" width="6.125" style="4" customWidth="1"/>
    <col min="13318" max="13318" width="11.625" style="4" bestFit="1" customWidth="1"/>
    <col min="13319" max="13319" width="6.75" style="4" customWidth="1"/>
    <col min="13320" max="13320" width="12.125" style="4" bestFit="1" customWidth="1"/>
    <col min="13321" max="13568" width="11.25" style="4"/>
    <col min="13569" max="13569" width="6" style="4" customWidth="1"/>
    <col min="13570" max="13570" width="14.25" style="4" bestFit="1" customWidth="1"/>
    <col min="13571" max="13571" width="5" style="4" customWidth="1"/>
    <col min="13572" max="13572" width="14.5" style="4" bestFit="1" customWidth="1"/>
    <col min="13573" max="13573" width="6.125" style="4" customWidth="1"/>
    <col min="13574" max="13574" width="11.625" style="4" bestFit="1" customWidth="1"/>
    <col min="13575" max="13575" width="6.75" style="4" customWidth="1"/>
    <col min="13576" max="13576" width="12.125" style="4" bestFit="1" customWidth="1"/>
    <col min="13577" max="13824" width="11.25" style="4"/>
    <col min="13825" max="13825" width="6" style="4" customWidth="1"/>
    <col min="13826" max="13826" width="14.25" style="4" bestFit="1" customWidth="1"/>
    <col min="13827" max="13827" width="5" style="4" customWidth="1"/>
    <col min="13828" max="13828" width="14.5" style="4" bestFit="1" customWidth="1"/>
    <col min="13829" max="13829" width="6.125" style="4" customWidth="1"/>
    <col min="13830" max="13830" width="11.625" style="4" bestFit="1" customWidth="1"/>
    <col min="13831" max="13831" width="6.75" style="4" customWidth="1"/>
    <col min="13832" max="13832" width="12.125" style="4" bestFit="1" customWidth="1"/>
    <col min="13833" max="14080" width="11.25" style="4"/>
    <col min="14081" max="14081" width="6" style="4" customWidth="1"/>
    <col min="14082" max="14082" width="14.25" style="4" bestFit="1" customWidth="1"/>
    <col min="14083" max="14083" width="5" style="4" customWidth="1"/>
    <col min="14084" max="14084" width="14.5" style="4" bestFit="1" customWidth="1"/>
    <col min="14085" max="14085" width="6.125" style="4" customWidth="1"/>
    <col min="14086" max="14086" width="11.625" style="4" bestFit="1" customWidth="1"/>
    <col min="14087" max="14087" width="6.75" style="4" customWidth="1"/>
    <col min="14088" max="14088" width="12.125" style="4" bestFit="1" customWidth="1"/>
    <col min="14089" max="14336" width="11.25" style="4"/>
    <col min="14337" max="14337" width="6" style="4" customWidth="1"/>
    <col min="14338" max="14338" width="14.25" style="4" bestFit="1" customWidth="1"/>
    <col min="14339" max="14339" width="5" style="4" customWidth="1"/>
    <col min="14340" max="14340" width="14.5" style="4" bestFit="1" customWidth="1"/>
    <col min="14341" max="14341" width="6.125" style="4" customWidth="1"/>
    <col min="14342" max="14342" width="11.625" style="4" bestFit="1" customWidth="1"/>
    <col min="14343" max="14343" width="6.75" style="4" customWidth="1"/>
    <col min="14344" max="14344" width="12.125" style="4" bestFit="1" customWidth="1"/>
    <col min="14345" max="14592" width="11.25" style="4"/>
    <col min="14593" max="14593" width="6" style="4" customWidth="1"/>
    <col min="14594" max="14594" width="14.25" style="4" bestFit="1" customWidth="1"/>
    <col min="14595" max="14595" width="5" style="4" customWidth="1"/>
    <col min="14596" max="14596" width="14.5" style="4" bestFit="1" customWidth="1"/>
    <col min="14597" max="14597" width="6.125" style="4" customWidth="1"/>
    <col min="14598" max="14598" width="11.625" style="4" bestFit="1" customWidth="1"/>
    <col min="14599" max="14599" width="6.75" style="4" customWidth="1"/>
    <col min="14600" max="14600" width="12.125" style="4" bestFit="1" customWidth="1"/>
    <col min="14601" max="14848" width="11.25" style="4"/>
    <col min="14849" max="14849" width="6" style="4" customWidth="1"/>
    <col min="14850" max="14850" width="14.25" style="4" bestFit="1" customWidth="1"/>
    <col min="14851" max="14851" width="5" style="4" customWidth="1"/>
    <col min="14852" max="14852" width="14.5" style="4" bestFit="1" customWidth="1"/>
    <col min="14853" max="14853" width="6.125" style="4" customWidth="1"/>
    <col min="14854" max="14854" width="11.625" style="4" bestFit="1" customWidth="1"/>
    <col min="14855" max="14855" width="6.75" style="4" customWidth="1"/>
    <col min="14856" max="14856" width="12.125" style="4" bestFit="1" customWidth="1"/>
    <col min="14857" max="15104" width="11.25" style="4"/>
    <col min="15105" max="15105" width="6" style="4" customWidth="1"/>
    <col min="15106" max="15106" width="14.25" style="4" bestFit="1" customWidth="1"/>
    <col min="15107" max="15107" width="5" style="4" customWidth="1"/>
    <col min="15108" max="15108" width="14.5" style="4" bestFit="1" customWidth="1"/>
    <col min="15109" max="15109" width="6.125" style="4" customWidth="1"/>
    <col min="15110" max="15110" width="11.625" style="4" bestFit="1" customWidth="1"/>
    <col min="15111" max="15111" width="6.75" style="4" customWidth="1"/>
    <col min="15112" max="15112" width="12.125" style="4" bestFit="1" customWidth="1"/>
    <col min="15113" max="15360" width="11.25" style="4"/>
    <col min="15361" max="15361" width="6" style="4" customWidth="1"/>
    <col min="15362" max="15362" width="14.25" style="4" bestFit="1" customWidth="1"/>
    <col min="15363" max="15363" width="5" style="4" customWidth="1"/>
    <col min="15364" max="15364" width="14.5" style="4" bestFit="1" customWidth="1"/>
    <col min="15365" max="15365" width="6.125" style="4" customWidth="1"/>
    <col min="15366" max="15366" width="11.625" style="4" bestFit="1" customWidth="1"/>
    <col min="15367" max="15367" width="6.75" style="4" customWidth="1"/>
    <col min="15368" max="15368" width="12.125" style="4" bestFit="1" customWidth="1"/>
    <col min="15369" max="15616" width="11.25" style="4"/>
    <col min="15617" max="15617" width="6" style="4" customWidth="1"/>
    <col min="15618" max="15618" width="14.25" style="4" bestFit="1" customWidth="1"/>
    <col min="15619" max="15619" width="5" style="4" customWidth="1"/>
    <col min="15620" max="15620" width="14.5" style="4" bestFit="1" customWidth="1"/>
    <col min="15621" max="15621" width="6.125" style="4" customWidth="1"/>
    <col min="15622" max="15622" width="11.625" style="4" bestFit="1" customWidth="1"/>
    <col min="15623" max="15623" width="6.75" style="4" customWidth="1"/>
    <col min="15624" max="15624" width="12.125" style="4" bestFit="1" customWidth="1"/>
    <col min="15625" max="15872" width="11.25" style="4"/>
    <col min="15873" max="15873" width="6" style="4" customWidth="1"/>
    <col min="15874" max="15874" width="14.25" style="4" bestFit="1" customWidth="1"/>
    <col min="15875" max="15875" width="5" style="4" customWidth="1"/>
    <col min="15876" max="15876" width="14.5" style="4" bestFit="1" customWidth="1"/>
    <col min="15877" max="15877" width="6.125" style="4" customWidth="1"/>
    <col min="15878" max="15878" width="11.625" style="4" bestFit="1" customWidth="1"/>
    <col min="15879" max="15879" width="6.75" style="4" customWidth="1"/>
    <col min="15880" max="15880" width="12.125" style="4" bestFit="1" customWidth="1"/>
    <col min="15881" max="16128" width="11.25" style="4"/>
    <col min="16129" max="16129" width="6" style="4" customWidth="1"/>
    <col min="16130" max="16130" width="14.25" style="4" bestFit="1" customWidth="1"/>
    <col min="16131" max="16131" width="5" style="4" customWidth="1"/>
    <col min="16132" max="16132" width="14.5" style="4" bestFit="1" customWidth="1"/>
    <col min="16133" max="16133" width="6.125" style="4" customWidth="1"/>
    <col min="16134" max="16134" width="11.625" style="4" bestFit="1" customWidth="1"/>
    <col min="16135" max="16135" width="6.75" style="4" customWidth="1"/>
    <col min="16136" max="16136" width="12.125" style="4" bestFit="1" customWidth="1"/>
    <col min="16137" max="16384" width="11.25" style="4"/>
  </cols>
  <sheetData>
    <row r="1" spans="1:8" ht="27.6" customHeight="1">
      <c r="A1" s="991" t="s">
        <v>212</v>
      </c>
      <c r="B1" s="991"/>
      <c r="C1" s="991"/>
      <c r="D1" s="991"/>
      <c r="E1" s="991"/>
      <c r="F1" s="991"/>
      <c r="G1" s="991"/>
      <c r="H1" s="991"/>
    </row>
    <row r="2" spans="1:8" ht="13.15" customHeight="1">
      <c r="A2" s="999" t="s">
        <v>213</v>
      </c>
      <c r="B2" s="999"/>
      <c r="C2" s="999"/>
      <c r="D2" s="999"/>
      <c r="E2" s="999"/>
      <c r="F2" s="999"/>
      <c r="G2" s="999"/>
      <c r="H2" s="999"/>
    </row>
    <row r="3" spans="1:8" ht="13.15" customHeight="1">
      <c r="A3" s="999" t="s">
        <v>214</v>
      </c>
      <c r="B3" s="999"/>
      <c r="C3" s="999"/>
      <c r="D3" s="999"/>
      <c r="E3" s="999"/>
      <c r="F3" s="999"/>
      <c r="G3" s="999"/>
      <c r="H3" s="999"/>
    </row>
    <row r="4" spans="1:8" ht="25.5">
      <c r="A4" s="1000" t="s">
        <v>23</v>
      </c>
      <c r="B4" s="1000"/>
      <c r="C4" s="44">
        <v>0</v>
      </c>
      <c r="D4" s="44" t="s">
        <v>215</v>
      </c>
      <c r="E4" s="44">
        <v>1</v>
      </c>
      <c r="F4" s="44" t="s">
        <v>216</v>
      </c>
      <c r="G4" s="44">
        <v>2</v>
      </c>
      <c r="H4" s="44" t="s">
        <v>217</v>
      </c>
    </row>
    <row r="5" spans="1:8">
      <c r="A5" s="8">
        <v>0</v>
      </c>
      <c r="B5" s="8" t="s">
        <v>25</v>
      </c>
      <c r="C5" s="1001">
        <v>2186</v>
      </c>
      <c r="D5" s="1001"/>
      <c r="E5" s="1002">
        <v>2</v>
      </c>
      <c r="F5" s="1002"/>
      <c r="G5" s="1002" t="s">
        <v>218</v>
      </c>
      <c r="H5" s="1002"/>
    </row>
    <row r="6" spans="1:8">
      <c r="A6" s="8">
        <v>1</v>
      </c>
      <c r="B6" s="8" t="s">
        <v>26</v>
      </c>
      <c r="C6" s="1001">
        <v>2129</v>
      </c>
      <c r="D6" s="1001"/>
      <c r="E6" s="1002">
        <v>11</v>
      </c>
      <c r="F6" s="1002"/>
      <c r="G6" s="1002">
        <v>3</v>
      </c>
      <c r="H6" s="1002"/>
    </row>
    <row r="7" spans="1:8">
      <c r="A7" s="8">
        <v>2</v>
      </c>
      <c r="B7" s="8" t="s">
        <v>27</v>
      </c>
      <c r="C7" s="1001">
        <v>2168</v>
      </c>
      <c r="D7" s="1001"/>
      <c r="E7" s="1002">
        <v>14</v>
      </c>
      <c r="F7" s="1002"/>
      <c r="G7" s="1002">
        <v>1</v>
      </c>
      <c r="H7" s="1002"/>
    </row>
    <row r="8" spans="1:8">
      <c r="A8" s="8">
        <v>3</v>
      </c>
      <c r="B8" s="8" t="s">
        <v>28</v>
      </c>
      <c r="C8" s="1001">
        <v>1903</v>
      </c>
      <c r="D8" s="1001"/>
      <c r="E8" s="1002">
        <v>18</v>
      </c>
      <c r="F8" s="1002"/>
      <c r="G8" s="1002">
        <v>2</v>
      </c>
      <c r="H8" s="1002"/>
    </row>
    <row r="9" spans="1:8">
      <c r="A9" s="8">
        <v>4</v>
      </c>
      <c r="B9" s="8" t="s">
        <v>29</v>
      </c>
      <c r="C9" s="1001">
        <v>1916</v>
      </c>
      <c r="D9" s="1001"/>
      <c r="E9" s="1002">
        <v>17</v>
      </c>
      <c r="F9" s="1002"/>
      <c r="G9" s="1002">
        <v>3</v>
      </c>
      <c r="H9" s="1002"/>
    </row>
    <row r="10" spans="1:8">
      <c r="A10" s="8">
        <v>5</v>
      </c>
      <c r="B10" s="8" t="s">
        <v>30</v>
      </c>
      <c r="C10" s="1001">
        <v>1887</v>
      </c>
      <c r="D10" s="1001"/>
      <c r="E10" s="1002">
        <v>31</v>
      </c>
      <c r="F10" s="1002"/>
      <c r="G10" s="1002">
        <v>2</v>
      </c>
      <c r="H10" s="1002"/>
    </row>
    <row r="11" spans="1:8">
      <c r="A11" s="8">
        <v>6</v>
      </c>
      <c r="B11" s="8" t="s">
        <v>31</v>
      </c>
      <c r="C11" s="1001">
        <v>1820</v>
      </c>
      <c r="D11" s="1001"/>
      <c r="E11" s="1002">
        <v>29</v>
      </c>
      <c r="F11" s="1002"/>
      <c r="G11" s="1002">
        <v>5</v>
      </c>
      <c r="H11" s="1002"/>
    </row>
    <row r="12" spans="1:8">
      <c r="A12" s="8">
        <v>7</v>
      </c>
      <c r="B12" s="8" t="s">
        <v>32</v>
      </c>
      <c r="C12" s="1001">
        <v>1784</v>
      </c>
      <c r="D12" s="1001"/>
      <c r="E12" s="1002">
        <v>48</v>
      </c>
      <c r="F12" s="1002"/>
      <c r="G12" s="1002">
        <v>6</v>
      </c>
      <c r="H12" s="1002"/>
    </row>
    <row r="13" spans="1:8">
      <c r="A13" s="8">
        <v>8</v>
      </c>
      <c r="B13" s="8" t="s">
        <v>33</v>
      </c>
      <c r="C13" s="1001">
        <v>1804</v>
      </c>
      <c r="D13" s="1001"/>
      <c r="E13" s="1002">
        <v>36</v>
      </c>
      <c r="F13" s="1002"/>
      <c r="G13" s="1002">
        <v>4</v>
      </c>
      <c r="H13" s="1002"/>
    </row>
    <row r="14" spans="1:8">
      <c r="A14" s="8">
        <v>9</v>
      </c>
      <c r="B14" s="8" t="s">
        <v>34</v>
      </c>
      <c r="C14" s="1001">
        <v>1745</v>
      </c>
      <c r="D14" s="1001"/>
      <c r="E14" s="1002">
        <v>49</v>
      </c>
      <c r="F14" s="1002"/>
      <c r="G14" s="1002">
        <v>9</v>
      </c>
      <c r="H14" s="1002"/>
    </row>
    <row r="15" spans="1:8">
      <c r="A15" s="8">
        <v>10</v>
      </c>
      <c r="B15" s="8" t="s">
        <v>35</v>
      </c>
      <c r="C15" s="1001">
        <v>1702</v>
      </c>
      <c r="D15" s="1001"/>
      <c r="E15" s="1002">
        <v>41</v>
      </c>
      <c r="F15" s="1002"/>
      <c r="G15" s="1002">
        <v>14</v>
      </c>
      <c r="H15" s="1002"/>
    </row>
    <row r="16" spans="1:8">
      <c r="A16" s="8">
        <v>11</v>
      </c>
      <c r="B16" s="8" t="s">
        <v>36</v>
      </c>
      <c r="C16" s="1001">
        <v>1618</v>
      </c>
      <c r="D16" s="1001"/>
      <c r="E16" s="1002">
        <v>55</v>
      </c>
      <c r="F16" s="1002"/>
      <c r="G16" s="1002">
        <v>15</v>
      </c>
      <c r="H16" s="1002"/>
    </row>
    <row r="17" spans="1:8">
      <c r="A17" s="8">
        <v>12</v>
      </c>
      <c r="B17" s="8" t="s">
        <v>37</v>
      </c>
      <c r="C17" s="1001">
        <v>1771</v>
      </c>
      <c r="D17" s="1001"/>
      <c r="E17" s="1002">
        <v>63</v>
      </c>
      <c r="F17" s="1002"/>
      <c r="G17" s="1002">
        <v>13</v>
      </c>
      <c r="H17" s="1002"/>
    </row>
    <row r="18" spans="1:8">
      <c r="A18" s="8">
        <v>13</v>
      </c>
      <c r="B18" s="8" t="s">
        <v>38</v>
      </c>
      <c r="C18" s="1001">
        <v>1756</v>
      </c>
      <c r="D18" s="1001"/>
      <c r="E18" s="1002">
        <v>76</v>
      </c>
      <c r="F18" s="1002"/>
      <c r="G18" s="1002">
        <v>18</v>
      </c>
      <c r="H18" s="1002"/>
    </row>
    <row r="19" spans="1:8">
      <c r="A19" s="8">
        <v>14</v>
      </c>
      <c r="B19" s="8" t="s">
        <v>39</v>
      </c>
      <c r="C19" s="1001">
        <v>1796</v>
      </c>
      <c r="D19" s="1001"/>
      <c r="E19" s="1002">
        <v>78</v>
      </c>
      <c r="F19" s="1002"/>
      <c r="G19" s="1002">
        <v>18</v>
      </c>
      <c r="H19" s="1002"/>
    </row>
    <row r="20" spans="1:8">
      <c r="A20" s="8">
        <v>15</v>
      </c>
      <c r="B20" s="8" t="s">
        <v>40</v>
      </c>
      <c r="C20" s="1001">
        <v>1806</v>
      </c>
      <c r="D20" s="1001"/>
      <c r="E20" s="1002">
        <v>103</v>
      </c>
      <c r="F20" s="1002"/>
      <c r="G20" s="1002">
        <v>15</v>
      </c>
      <c r="H20" s="1002"/>
    </row>
    <row r="21" spans="1:8">
      <c r="A21" s="8">
        <v>16</v>
      </c>
      <c r="B21" s="8" t="s">
        <v>41</v>
      </c>
      <c r="C21" s="1001">
        <v>1707</v>
      </c>
      <c r="D21" s="1001"/>
      <c r="E21" s="1002">
        <v>82</v>
      </c>
      <c r="F21" s="1002"/>
      <c r="G21" s="1002">
        <v>21</v>
      </c>
      <c r="H21" s="1002"/>
    </row>
    <row r="22" spans="1:8">
      <c r="A22" s="8">
        <v>17</v>
      </c>
      <c r="B22" s="8" t="s">
        <v>42</v>
      </c>
      <c r="C22" s="1001">
        <v>1669</v>
      </c>
      <c r="D22" s="1001"/>
      <c r="E22" s="1002">
        <v>101</v>
      </c>
      <c r="F22" s="1002"/>
      <c r="G22" s="1002">
        <v>41</v>
      </c>
      <c r="H22" s="1002"/>
    </row>
    <row r="23" spans="1:8">
      <c r="A23" s="8">
        <v>18</v>
      </c>
      <c r="B23" s="8" t="s">
        <v>43</v>
      </c>
      <c r="C23" s="1001">
        <v>1797</v>
      </c>
      <c r="D23" s="1001"/>
      <c r="E23" s="1002">
        <v>262</v>
      </c>
      <c r="F23" s="1002"/>
      <c r="G23" s="1002">
        <v>36</v>
      </c>
      <c r="H23" s="1002"/>
    </row>
    <row r="24" spans="1:8">
      <c r="A24" s="8">
        <v>19</v>
      </c>
      <c r="B24" s="8" t="s">
        <v>44</v>
      </c>
      <c r="C24" s="1001">
        <v>2039</v>
      </c>
      <c r="D24" s="1001"/>
      <c r="E24" s="1002">
        <v>622</v>
      </c>
      <c r="F24" s="1002"/>
      <c r="G24" s="1002">
        <v>72</v>
      </c>
      <c r="H24" s="1002"/>
    </row>
    <row r="25" spans="1:8">
      <c r="A25" s="8">
        <v>20</v>
      </c>
      <c r="B25" s="8" t="s">
        <v>45</v>
      </c>
      <c r="C25" s="1001">
        <v>2461</v>
      </c>
      <c r="D25" s="1001"/>
      <c r="E25" s="1001">
        <v>1079</v>
      </c>
      <c r="F25" s="1001"/>
      <c r="G25" s="1002">
        <v>93</v>
      </c>
      <c r="H25" s="1002"/>
    </row>
    <row r="26" spans="1:8">
      <c r="A26" s="8">
        <v>21</v>
      </c>
      <c r="B26" s="8" t="s">
        <v>46</v>
      </c>
      <c r="C26" s="1001">
        <v>2618</v>
      </c>
      <c r="D26" s="1001"/>
      <c r="E26" s="1001">
        <v>1504</v>
      </c>
      <c r="F26" s="1001"/>
      <c r="G26" s="1002">
        <v>100</v>
      </c>
      <c r="H26" s="1002"/>
    </row>
    <row r="27" spans="1:8">
      <c r="A27" s="8">
        <v>22</v>
      </c>
      <c r="B27" s="8" t="s">
        <v>47</v>
      </c>
      <c r="C27" s="1001">
        <v>2917</v>
      </c>
      <c r="D27" s="1001"/>
      <c r="E27" s="1001">
        <v>1732</v>
      </c>
      <c r="F27" s="1001"/>
      <c r="G27" s="1002">
        <v>110</v>
      </c>
      <c r="H27" s="1002"/>
    </row>
    <row r="28" spans="1:8">
      <c r="A28" s="8">
        <v>23</v>
      </c>
      <c r="B28" s="8" t="s">
        <v>48</v>
      </c>
      <c r="C28" s="1001">
        <v>3168</v>
      </c>
      <c r="D28" s="1001"/>
      <c r="E28" s="1001">
        <v>1586</v>
      </c>
      <c r="F28" s="1001"/>
      <c r="G28" s="1002">
        <v>103</v>
      </c>
      <c r="H28" s="1002"/>
    </row>
    <row r="29" spans="1:8">
      <c r="A29" s="8">
        <v>24</v>
      </c>
      <c r="B29" s="8" t="s">
        <v>49</v>
      </c>
      <c r="C29" s="1001">
        <v>3452</v>
      </c>
      <c r="D29" s="1001"/>
      <c r="E29" s="1001">
        <v>1452</v>
      </c>
      <c r="F29" s="1001"/>
      <c r="G29" s="1002">
        <v>78</v>
      </c>
      <c r="H29" s="1002"/>
    </row>
    <row r="30" spans="1:8">
      <c r="A30" s="8">
        <v>25</v>
      </c>
      <c r="B30" s="8" t="s">
        <v>50</v>
      </c>
      <c r="C30" s="1001">
        <v>3332</v>
      </c>
      <c r="D30" s="1001"/>
      <c r="E30" s="1001">
        <v>1321</v>
      </c>
      <c r="F30" s="1001"/>
      <c r="G30" s="1002">
        <v>55</v>
      </c>
      <c r="H30" s="1002"/>
    </row>
    <row r="31" spans="1:8">
      <c r="A31" s="8">
        <v>26</v>
      </c>
      <c r="B31" s="8" t="s">
        <v>51</v>
      </c>
      <c r="C31" s="1001">
        <v>3218</v>
      </c>
      <c r="D31" s="1001"/>
      <c r="E31" s="1001">
        <v>1098</v>
      </c>
      <c r="F31" s="1001"/>
      <c r="G31" s="1002">
        <v>59</v>
      </c>
      <c r="H31" s="1002"/>
    </row>
    <row r="32" spans="1:8">
      <c r="A32" s="8">
        <v>27</v>
      </c>
      <c r="B32" s="8" t="s">
        <v>52</v>
      </c>
      <c r="C32" s="1001">
        <v>3360</v>
      </c>
      <c r="D32" s="1001"/>
      <c r="E32" s="1002">
        <v>845</v>
      </c>
      <c r="F32" s="1002"/>
      <c r="G32" s="1002">
        <v>40</v>
      </c>
      <c r="H32" s="1002"/>
    </row>
    <row r="33" spans="1:8">
      <c r="A33" s="8">
        <v>28</v>
      </c>
      <c r="B33" s="8" t="s">
        <v>53</v>
      </c>
      <c r="C33" s="1001">
        <v>3260</v>
      </c>
      <c r="D33" s="1001"/>
      <c r="E33" s="1002">
        <v>774</v>
      </c>
      <c r="F33" s="1002"/>
      <c r="G33" s="1002">
        <v>41</v>
      </c>
      <c r="H33" s="1002"/>
    </row>
    <row r="34" spans="1:8">
      <c r="A34" s="8">
        <v>29</v>
      </c>
      <c r="B34" s="8" t="s">
        <v>54</v>
      </c>
      <c r="C34" s="1001">
        <v>3249</v>
      </c>
      <c r="D34" s="1001"/>
      <c r="E34" s="1002">
        <v>696</v>
      </c>
      <c r="F34" s="1002"/>
      <c r="G34" s="1002">
        <v>32</v>
      </c>
      <c r="H34" s="1002"/>
    </row>
    <row r="35" spans="1:8">
      <c r="A35" s="8">
        <v>30</v>
      </c>
      <c r="B35" s="8" t="s">
        <v>55</v>
      </c>
      <c r="C35" s="1001">
        <v>3117</v>
      </c>
      <c r="D35" s="1001"/>
      <c r="E35" s="1002">
        <v>613</v>
      </c>
      <c r="F35" s="1002"/>
      <c r="G35" s="1002">
        <v>35</v>
      </c>
      <c r="H35" s="1002"/>
    </row>
    <row r="36" spans="1:8">
      <c r="A36" s="8">
        <v>31</v>
      </c>
      <c r="B36" s="8" t="s">
        <v>56</v>
      </c>
      <c r="C36" s="1001">
        <v>3049</v>
      </c>
      <c r="D36" s="1001"/>
      <c r="E36" s="1002">
        <v>536</v>
      </c>
      <c r="F36" s="1002"/>
      <c r="G36" s="1002">
        <v>27</v>
      </c>
      <c r="H36" s="1002"/>
    </row>
    <row r="37" spans="1:8">
      <c r="A37" s="8">
        <v>32</v>
      </c>
      <c r="B37" s="8" t="s">
        <v>57</v>
      </c>
      <c r="C37" s="1001">
        <v>2939</v>
      </c>
      <c r="D37" s="1001"/>
      <c r="E37" s="1002">
        <v>493</v>
      </c>
      <c r="F37" s="1002"/>
      <c r="G37" s="1002">
        <v>39</v>
      </c>
      <c r="H37" s="1002"/>
    </row>
    <row r="38" spans="1:8">
      <c r="A38" s="8">
        <v>33</v>
      </c>
      <c r="B38" s="8" t="s">
        <v>58</v>
      </c>
      <c r="C38" s="1001">
        <v>2612</v>
      </c>
      <c r="D38" s="1001"/>
      <c r="E38" s="1002">
        <v>427</v>
      </c>
      <c r="F38" s="1002"/>
      <c r="G38" s="1002">
        <v>32</v>
      </c>
      <c r="H38" s="1002"/>
    </row>
    <row r="39" spans="1:8">
      <c r="A39" s="8">
        <v>34</v>
      </c>
      <c r="B39" s="8" t="s">
        <v>59</v>
      </c>
      <c r="C39" s="1001">
        <v>2628</v>
      </c>
      <c r="D39" s="1001"/>
      <c r="E39" s="1002">
        <v>365</v>
      </c>
      <c r="F39" s="1002"/>
      <c r="G39" s="1002">
        <v>25</v>
      </c>
      <c r="H39" s="1002"/>
    </row>
    <row r="40" spans="1:8">
      <c r="A40" s="8">
        <v>35</v>
      </c>
      <c r="B40" s="8" t="s">
        <v>60</v>
      </c>
      <c r="C40" s="1001">
        <v>2525</v>
      </c>
      <c r="D40" s="1001"/>
      <c r="E40" s="1002">
        <v>308</v>
      </c>
      <c r="F40" s="1002"/>
      <c r="G40" s="1002">
        <v>24</v>
      </c>
      <c r="H40" s="1002"/>
    </row>
    <row r="41" spans="1:8">
      <c r="A41" s="8">
        <v>36</v>
      </c>
      <c r="B41" s="8" t="s">
        <v>61</v>
      </c>
      <c r="C41" s="1001">
        <v>2526</v>
      </c>
      <c r="D41" s="1001"/>
      <c r="E41" s="1002">
        <v>296</v>
      </c>
      <c r="F41" s="1002"/>
      <c r="G41" s="1002">
        <v>31</v>
      </c>
      <c r="H41" s="1002"/>
    </row>
    <row r="42" spans="1:8">
      <c r="A42" s="8">
        <v>37</v>
      </c>
      <c r="B42" s="8" t="s">
        <v>62</v>
      </c>
      <c r="C42" s="1001">
        <v>2300</v>
      </c>
      <c r="D42" s="1001"/>
      <c r="E42" s="1002">
        <v>263</v>
      </c>
      <c r="F42" s="1002"/>
      <c r="G42" s="1002">
        <v>33</v>
      </c>
      <c r="H42" s="1002"/>
    </row>
    <row r="43" spans="1:8">
      <c r="A43" s="8">
        <v>38</v>
      </c>
      <c r="B43" s="8" t="s">
        <v>63</v>
      </c>
      <c r="C43" s="1001">
        <v>2409</v>
      </c>
      <c r="D43" s="1001"/>
      <c r="E43" s="1002">
        <v>240</v>
      </c>
      <c r="F43" s="1002"/>
      <c r="G43" s="1002">
        <v>30</v>
      </c>
      <c r="H43" s="1002"/>
    </row>
    <row r="44" spans="1:8">
      <c r="A44" s="8">
        <v>39</v>
      </c>
      <c r="B44" s="8" t="s">
        <v>64</v>
      </c>
      <c r="C44" s="1001">
        <v>2279</v>
      </c>
      <c r="D44" s="1001"/>
      <c r="E44" s="1002">
        <v>247</v>
      </c>
      <c r="F44" s="1002"/>
      <c r="G44" s="1002">
        <v>28</v>
      </c>
      <c r="H44" s="1002"/>
    </row>
    <row r="45" spans="1:8">
      <c r="A45" s="8">
        <v>40</v>
      </c>
      <c r="B45" s="8" t="s">
        <v>65</v>
      </c>
      <c r="C45" s="1001">
        <v>2388</v>
      </c>
      <c r="D45" s="1001"/>
      <c r="E45" s="1002">
        <v>252</v>
      </c>
      <c r="F45" s="1002"/>
      <c r="G45" s="1002">
        <v>15</v>
      </c>
      <c r="H45" s="1002"/>
    </row>
    <row r="46" spans="1:8">
      <c r="A46" s="8">
        <v>41</v>
      </c>
      <c r="B46" s="8" t="s">
        <v>66</v>
      </c>
      <c r="C46" s="1001">
        <v>2512</v>
      </c>
      <c r="D46" s="1001"/>
      <c r="E46" s="1002">
        <v>249</v>
      </c>
      <c r="F46" s="1002"/>
      <c r="G46" s="1002">
        <v>25</v>
      </c>
      <c r="H46" s="1002"/>
    </row>
    <row r="47" spans="1:8">
      <c r="A47" s="8">
        <v>42</v>
      </c>
      <c r="B47" s="8" t="s">
        <v>67</v>
      </c>
      <c r="C47" s="1001">
        <v>2561</v>
      </c>
      <c r="D47" s="1001"/>
      <c r="E47" s="1002">
        <v>227</v>
      </c>
      <c r="F47" s="1002"/>
      <c r="G47" s="1002">
        <v>19</v>
      </c>
      <c r="H47" s="1002"/>
    </row>
    <row r="48" spans="1:8">
      <c r="A48" s="8">
        <v>43</v>
      </c>
      <c r="B48" s="8" t="s">
        <v>68</v>
      </c>
      <c r="C48" s="1001">
        <v>2786</v>
      </c>
      <c r="D48" s="1001"/>
      <c r="E48" s="1002">
        <v>253</v>
      </c>
      <c r="F48" s="1002"/>
      <c r="G48" s="1002">
        <v>22</v>
      </c>
      <c r="H48" s="1002"/>
    </row>
    <row r="49" spans="1:8">
      <c r="A49" s="8">
        <v>44</v>
      </c>
      <c r="B49" s="8" t="s">
        <v>69</v>
      </c>
      <c r="C49" s="1001">
        <v>2864</v>
      </c>
      <c r="D49" s="1001"/>
      <c r="E49" s="1002">
        <v>244</v>
      </c>
      <c r="F49" s="1002"/>
      <c r="G49" s="1002">
        <v>29</v>
      </c>
      <c r="H49" s="1002"/>
    </row>
    <row r="50" spans="1:8">
      <c r="A50" s="8">
        <v>45</v>
      </c>
      <c r="B50" s="8" t="s">
        <v>70</v>
      </c>
      <c r="C50" s="1001">
        <v>2871</v>
      </c>
      <c r="D50" s="1001"/>
      <c r="E50" s="1002">
        <v>255</v>
      </c>
      <c r="F50" s="1002"/>
      <c r="G50" s="1002">
        <v>28</v>
      </c>
      <c r="H50" s="1002"/>
    </row>
    <row r="51" spans="1:8">
      <c r="A51" s="8">
        <v>46</v>
      </c>
      <c r="B51" s="8" t="s">
        <v>71</v>
      </c>
      <c r="C51" s="1001">
        <v>2937</v>
      </c>
      <c r="D51" s="1001"/>
      <c r="E51" s="1002">
        <v>269</v>
      </c>
      <c r="F51" s="1002"/>
      <c r="G51" s="1002">
        <v>42</v>
      </c>
      <c r="H51" s="1002"/>
    </row>
    <row r="52" spans="1:8">
      <c r="A52" s="8">
        <v>47</v>
      </c>
      <c r="B52" s="8" t="s">
        <v>72</v>
      </c>
      <c r="C52" s="1001">
        <v>2891</v>
      </c>
      <c r="D52" s="1001"/>
      <c r="E52" s="1002">
        <v>283</v>
      </c>
      <c r="F52" s="1002"/>
      <c r="G52" s="1002">
        <v>27</v>
      </c>
      <c r="H52" s="1002"/>
    </row>
    <row r="53" spans="1:8">
      <c r="A53" s="8">
        <v>48</v>
      </c>
      <c r="B53" s="8" t="s">
        <v>73</v>
      </c>
      <c r="C53" s="1001">
        <v>2897</v>
      </c>
      <c r="D53" s="1001"/>
      <c r="E53" s="1002">
        <v>244</v>
      </c>
      <c r="F53" s="1002"/>
      <c r="G53" s="1002">
        <v>36</v>
      </c>
      <c r="H53" s="1002"/>
    </row>
    <row r="54" spans="1:8">
      <c r="A54" s="8">
        <v>49</v>
      </c>
      <c r="B54" s="8" t="s">
        <v>74</v>
      </c>
      <c r="C54" s="1001">
        <v>2968</v>
      </c>
      <c r="D54" s="1001"/>
      <c r="E54" s="1002">
        <v>238</v>
      </c>
      <c r="F54" s="1002"/>
      <c r="G54" s="1002">
        <v>28</v>
      </c>
      <c r="H54" s="1002"/>
    </row>
    <row r="55" spans="1:8">
      <c r="A55" s="8">
        <v>50</v>
      </c>
      <c r="B55" s="8" t="s">
        <v>75</v>
      </c>
      <c r="C55" s="1001">
        <v>2765</v>
      </c>
      <c r="D55" s="1001"/>
      <c r="E55" s="1002">
        <v>228</v>
      </c>
      <c r="F55" s="1002"/>
      <c r="G55" s="1002">
        <v>34</v>
      </c>
      <c r="H55" s="1002"/>
    </row>
    <row r="56" spans="1:8">
      <c r="A56" s="8">
        <v>51</v>
      </c>
      <c r="B56" s="8" t="s">
        <v>76</v>
      </c>
      <c r="C56" s="1001">
        <v>2752</v>
      </c>
      <c r="D56" s="1001"/>
      <c r="E56" s="1002">
        <v>218</v>
      </c>
      <c r="F56" s="1002"/>
      <c r="G56" s="1002">
        <v>30</v>
      </c>
      <c r="H56" s="1002"/>
    </row>
    <row r="57" spans="1:8">
      <c r="A57" s="8">
        <v>52</v>
      </c>
      <c r="B57" s="8" t="s">
        <v>77</v>
      </c>
      <c r="C57" s="1001">
        <v>2689</v>
      </c>
      <c r="D57" s="1001"/>
      <c r="E57" s="1002">
        <v>182</v>
      </c>
      <c r="F57" s="1002"/>
      <c r="G57" s="1002">
        <v>37</v>
      </c>
      <c r="H57" s="1002"/>
    </row>
    <row r="58" spans="1:8">
      <c r="A58" s="8">
        <v>53</v>
      </c>
      <c r="B58" s="8" t="s">
        <v>78</v>
      </c>
      <c r="C58" s="1001">
        <v>2672</v>
      </c>
      <c r="D58" s="1001"/>
      <c r="E58" s="1002">
        <v>159</v>
      </c>
      <c r="F58" s="1002"/>
      <c r="G58" s="1002">
        <v>33</v>
      </c>
      <c r="H58" s="1002"/>
    </row>
    <row r="59" spans="1:8">
      <c r="A59" s="8">
        <v>54</v>
      </c>
      <c r="B59" s="8" t="s">
        <v>79</v>
      </c>
      <c r="C59" s="1001">
        <v>2502</v>
      </c>
      <c r="D59" s="1001"/>
      <c r="E59" s="1002">
        <v>181</v>
      </c>
      <c r="F59" s="1002"/>
      <c r="G59" s="1002">
        <v>31</v>
      </c>
      <c r="H59" s="1002"/>
    </row>
    <row r="60" spans="1:8">
      <c r="A60" s="8">
        <v>55</v>
      </c>
      <c r="B60" s="8" t="s">
        <v>80</v>
      </c>
      <c r="C60" s="1001">
        <v>2368</v>
      </c>
      <c r="D60" s="1001"/>
      <c r="E60" s="1002">
        <v>193</v>
      </c>
      <c r="F60" s="1002"/>
      <c r="G60" s="1002">
        <v>30</v>
      </c>
      <c r="H60" s="1002"/>
    </row>
    <row r="61" spans="1:8">
      <c r="A61" s="8">
        <v>56</v>
      </c>
      <c r="B61" s="8" t="s">
        <v>81</v>
      </c>
      <c r="C61" s="1001">
        <v>2400</v>
      </c>
      <c r="D61" s="1001"/>
      <c r="E61" s="1002">
        <v>143</v>
      </c>
      <c r="F61" s="1002"/>
      <c r="G61" s="1002">
        <v>29</v>
      </c>
      <c r="H61" s="1002"/>
    </row>
    <row r="62" spans="1:8">
      <c r="A62" s="8">
        <v>57</v>
      </c>
      <c r="B62" s="8" t="s">
        <v>82</v>
      </c>
      <c r="C62" s="1001">
        <v>2269</v>
      </c>
      <c r="D62" s="1001"/>
      <c r="E62" s="1002">
        <v>169</v>
      </c>
      <c r="F62" s="1002"/>
      <c r="G62" s="1002">
        <v>39</v>
      </c>
      <c r="H62" s="1002"/>
    </row>
    <row r="63" spans="1:8">
      <c r="A63" s="8">
        <v>58</v>
      </c>
      <c r="B63" s="8" t="s">
        <v>83</v>
      </c>
      <c r="C63" s="1001">
        <v>2222</v>
      </c>
      <c r="D63" s="1001"/>
      <c r="E63" s="1002">
        <v>131</v>
      </c>
      <c r="F63" s="1002"/>
      <c r="G63" s="1002">
        <v>32</v>
      </c>
      <c r="H63" s="1002"/>
    </row>
    <row r="64" spans="1:8">
      <c r="A64" s="8">
        <v>59</v>
      </c>
      <c r="B64" s="8" t="s">
        <v>84</v>
      </c>
      <c r="C64" s="1001">
        <v>2156</v>
      </c>
      <c r="D64" s="1001"/>
      <c r="E64" s="1002">
        <v>135</v>
      </c>
      <c r="F64" s="1002"/>
      <c r="G64" s="1002">
        <v>32</v>
      </c>
      <c r="H64" s="1002"/>
    </row>
    <row r="65" spans="1:8">
      <c r="A65" s="8">
        <v>60</v>
      </c>
      <c r="B65" s="8" t="s">
        <v>85</v>
      </c>
      <c r="C65" s="1001">
        <v>2073</v>
      </c>
      <c r="D65" s="1001"/>
      <c r="E65" s="1002">
        <v>112</v>
      </c>
      <c r="F65" s="1002"/>
      <c r="G65" s="1002">
        <v>29</v>
      </c>
      <c r="H65" s="1002"/>
    </row>
    <row r="66" spans="1:8">
      <c r="A66" s="8">
        <v>61</v>
      </c>
      <c r="B66" s="8" t="s">
        <v>86</v>
      </c>
      <c r="C66" s="1001">
        <v>1955</v>
      </c>
      <c r="D66" s="1001"/>
      <c r="E66" s="1002">
        <v>114</v>
      </c>
      <c r="F66" s="1002"/>
      <c r="G66" s="1002">
        <v>32</v>
      </c>
      <c r="H66" s="1002"/>
    </row>
    <row r="67" spans="1:8">
      <c r="A67" s="8">
        <v>62</v>
      </c>
      <c r="B67" s="8" t="s">
        <v>87</v>
      </c>
      <c r="C67" s="1001">
        <v>2138</v>
      </c>
      <c r="D67" s="1001"/>
      <c r="E67" s="1002">
        <v>92</v>
      </c>
      <c r="F67" s="1002"/>
      <c r="G67" s="1002">
        <v>26</v>
      </c>
      <c r="H67" s="1002"/>
    </row>
    <row r="68" spans="1:8">
      <c r="A68" s="8">
        <v>63</v>
      </c>
      <c r="B68" s="8" t="s">
        <v>88</v>
      </c>
      <c r="C68" s="1001">
        <v>1970</v>
      </c>
      <c r="D68" s="1001"/>
      <c r="E68" s="1002">
        <v>88</v>
      </c>
      <c r="F68" s="1002"/>
      <c r="G68" s="1002">
        <v>17</v>
      </c>
      <c r="H68" s="1002"/>
    </row>
    <row r="69" spans="1:8">
      <c r="A69" s="8">
        <v>64</v>
      </c>
      <c r="B69" s="8" t="s">
        <v>89</v>
      </c>
      <c r="C69" s="1001">
        <v>1750</v>
      </c>
      <c r="D69" s="1001"/>
      <c r="E69" s="1002">
        <v>81</v>
      </c>
      <c r="F69" s="1002"/>
      <c r="G69" s="1002">
        <v>21</v>
      </c>
      <c r="H69" s="1002"/>
    </row>
    <row r="70" spans="1:8">
      <c r="A70" s="8">
        <v>65</v>
      </c>
      <c r="B70" s="8" t="s">
        <v>90</v>
      </c>
      <c r="C70" s="1001">
        <v>1573</v>
      </c>
      <c r="D70" s="1001"/>
      <c r="E70" s="1002">
        <v>77</v>
      </c>
      <c r="F70" s="1002"/>
      <c r="G70" s="1002">
        <v>28</v>
      </c>
      <c r="H70" s="1002"/>
    </row>
    <row r="71" spans="1:8">
      <c r="A71" s="8">
        <v>66</v>
      </c>
      <c r="B71" s="8" t="s">
        <v>91</v>
      </c>
      <c r="C71" s="1001">
        <v>1486</v>
      </c>
      <c r="D71" s="1001"/>
      <c r="E71" s="1002">
        <v>62</v>
      </c>
      <c r="F71" s="1002"/>
      <c r="G71" s="1002">
        <v>16</v>
      </c>
      <c r="H71" s="1002"/>
    </row>
    <row r="72" spans="1:8">
      <c r="A72" s="8">
        <v>67</v>
      </c>
      <c r="B72" s="8" t="s">
        <v>92</v>
      </c>
      <c r="C72" s="1001">
        <v>1274</v>
      </c>
      <c r="D72" s="1001"/>
      <c r="E72" s="1002">
        <v>53</v>
      </c>
      <c r="F72" s="1002"/>
      <c r="G72" s="1002">
        <v>16</v>
      </c>
      <c r="H72" s="1002"/>
    </row>
    <row r="73" spans="1:8">
      <c r="A73" s="8">
        <v>68</v>
      </c>
      <c r="B73" s="8" t="s">
        <v>93</v>
      </c>
      <c r="C73" s="1001">
        <v>1811</v>
      </c>
      <c r="D73" s="1001"/>
      <c r="E73" s="1002">
        <v>75</v>
      </c>
      <c r="F73" s="1002"/>
      <c r="G73" s="1002">
        <v>13</v>
      </c>
      <c r="H73" s="1002"/>
    </row>
    <row r="74" spans="1:8">
      <c r="A74" s="8">
        <v>69</v>
      </c>
      <c r="B74" s="8" t="s">
        <v>94</v>
      </c>
      <c r="C74" s="1001">
        <v>1749</v>
      </c>
      <c r="D74" s="1001"/>
      <c r="E74" s="1002">
        <v>71</v>
      </c>
      <c r="F74" s="1002"/>
      <c r="G74" s="1002">
        <v>18</v>
      </c>
      <c r="H74" s="1002"/>
    </row>
    <row r="75" spans="1:8">
      <c r="A75" s="8">
        <v>70</v>
      </c>
      <c r="B75" s="8" t="s">
        <v>95</v>
      </c>
      <c r="C75" s="1001">
        <v>1579</v>
      </c>
      <c r="D75" s="1001"/>
      <c r="E75" s="1002">
        <v>61</v>
      </c>
      <c r="F75" s="1002"/>
      <c r="G75" s="1002">
        <v>29</v>
      </c>
      <c r="H75" s="1002"/>
    </row>
    <row r="76" spans="1:8">
      <c r="A76" s="8">
        <v>71</v>
      </c>
      <c r="B76" s="8" t="s">
        <v>96</v>
      </c>
      <c r="C76" s="1001">
        <v>1936</v>
      </c>
      <c r="D76" s="1001"/>
      <c r="E76" s="1002">
        <v>63</v>
      </c>
      <c r="F76" s="1002"/>
      <c r="G76" s="1002">
        <v>26</v>
      </c>
      <c r="H76" s="1002"/>
    </row>
    <row r="77" spans="1:8">
      <c r="A77" s="8">
        <v>72</v>
      </c>
      <c r="B77" s="8" t="s">
        <v>97</v>
      </c>
      <c r="C77" s="1001">
        <v>1999</v>
      </c>
      <c r="D77" s="1001"/>
      <c r="E77" s="1002">
        <v>60</v>
      </c>
      <c r="F77" s="1002"/>
      <c r="G77" s="1002">
        <v>25</v>
      </c>
      <c r="H77" s="1002"/>
    </row>
    <row r="78" spans="1:8">
      <c r="A78" s="8">
        <v>73</v>
      </c>
      <c r="B78" s="8" t="s">
        <v>98</v>
      </c>
      <c r="C78" s="1001">
        <v>1788</v>
      </c>
      <c r="D78" s="1001"/>
      <c r="E78" s="1002">
        <v>65</v>
      </c>
      <c r="F78" s="1002"/>
      <c r="G78" s="1002">
        <v>19</v>
      </c>
      <c r="H78" s="1002"/>
    </row>
    <row r="79" spans="1:8">
      <c r="A79" s="8">
        <v>74</v>
      </c>
      <c r="B79" s="8" t="s">
        <v>99</v>
      </c>
      <c r="C79" s="1001">
        <v>1716</v>
      </c>
      <c r="D79" s="1001"/>
      <c r="E79" s="1002">
        <v>75</v>
      </c>
      <c r="F79" s="1002"/>
      <c r="G79" s="1002">
        <v>18</v>
      </c>
      <c r="H79" s="1002"/>
    </row>
    <row r="80" spans="1:8">
      <c r="A80" s="8">
        <v>75</v>
      </c>
      <c r="B80" s="8" t="s">
        <v>100</v>
      </c>
      <c r="C80" s="1001">
        <v>1591</v>
      </c>
      <c r="D80" s="1001"/>
      <c r="E80" s="1002">
        <v>48</v>
      </c>
      <c r="F80" s="1002"/>
      <c r="G80" s="1002">
        <v>19</v>
      </c>
      <c r="H80" s="1002"/>
    </row>
    <row r="81" spans="1:8">
      <c r="A81" s="8">
        <v>76</v>
      </c>
      <c r="B81" s="8" t="s">
        <v>101</v>
      </c>
      <c r="C81" s="1001">
        <v>1503</v>
      </c>
      <c r="D81" s="1001"/>
      <c r="E81" s="1002">
        <v>46</v>
      </c>
      <c r="F81" s="1002"/>
      <c r="G81" s="1002">
        <v>22</v>
      </c>
      <c r="H81" s="1002"/>
    </row>
    <row r="82" spans="1:8">
      <c r="A82" s="8">
        <v>77</v>
      </c>
      <c r="B82" s="8" t="s">
        <v>102</v>
      </c>
      <c r="C82" s="1001">
        <v>1435</v>
      </c>
      <c r="D82" s="1001"/>
      <c r="E82" s="1002">
        <v>46</v>
      </c>
      <c r="F82" s="1002"/>
      <c r="G82" s="1002">
        <v>13</v>
      </c>
      <c r="H82" s="1002"/>
    </row>
    <row r="83" spans="1:8">
      <c r="A83" s="8">
        <v>78</v>
      </c>
      <c r="B83" s="8" t="s">
        <v>103</v>
      </c>
      <c r="C83" s="1001">
        <v>1307</v>
      </c>
      <c r="D83" s="1001"/>
      <c r="E83" s="1002">
        <v>30</v>
      </c>
      <c r="F83" s="1002"/>
      <c r="G83" s="1002">
        <v>8</v>
      </c>
      <c r="H83" s="1002"/>
    </row>
    <row r="84" spans="1:8">
      <c r="A84" s="8">
        <v>79</v>
      </c>
      <c r="B84" s="8" t="s">
        <v>104</v>
      </c>
      <c r="C84" s="1001">
        <v>1028</v>
      </c>
      <c r="D84" s="1001"/>
      <c r="E84" s="1002">
        <v>37</v>
      </c>
      <c r="F84" s="1002"/>
      <c r="G84" s="1002">
        <v>9</v>
      </c>
      <c r="H84" s="1002"/>
    </row>
    <row r="85" spans="1:8">
      <c r="A85" s="8">
        <v>80</v>
      </c>
      <c r="B85" s="8" t="s">
        <v>105</v>
      </c>
      <c r="C85" s="1001">
        <v>1008</v>
      </c>
      <c r="D85" s="1001"/>
      <c r="E85" s="1002">
        <v>32</v>
      </c>
      <c r="F85" s="1002"/>
      <c r="G85" s="1002">
        <v>2</v>
      </c>
      <c r="H85" s="1002"/>
    </row>
    <row r="86" spans="1:8">
      <c r="A86" s="8">
        <v>81</v>
      </c>
      <c r="B86" s="8" t="s">
        <v>106</v>
      </c>
      <c r="C86" s="1002">
        <v>988</v>
      </c>
      <c r="D86" s="1002"/>
      <c r="E86" s="1002">
        <v>31</v>
      </c>
      <c r="F86" s="1002"/>
      <c r="G86" s="1002">
        <v>10</v>
      </c>
      <c r="H86" s="1002"/>
    </row>
    <row r="87" spans="1:8">
      <c r="A87" s="8">
        <v>82</v>
      </c>
      <c r="B87" s="8" t="s">
        <v>107</v>
      </c>
      <c r="C87" s="1002">
        <v>974</v>
      </c>
      <c r="D87" s="1002"/>
      <c r="E87" s="1002">
        <v>26</v>
      </c>
      <c r="F87" s="1002"/>
      <c r="G87" s="1002">
        <v>6</v>
      </c>
      <c r="H87" s="1002"/>
    </row>
    <row r="88" spans="1:8">
      <c r="A88" s="8">
        <v>83</v>
      </c>
      <c r="B88" s="8" t="s">
        <v>108</v>
      </c>
      <c r="C88" s="1002">
        <v>942</v>
      </c>
      <c r="D88" s="1002"/>
      <c r="E88" s="1002">
        <v>26</v>
      </c>
      <c r="F88" s="1002"/>
      <c r="G88" s="1002">
        <v>6</v>
      </c>
      <c r="H88" s="1002"/>
    </row>
    <row r="89" spans="1:8">
      <c r="A89" s="8">
        <v>84</v>
      </c>
      <c r="B89" s="8" t="s">
        <v>109</v>
      </c>
      <c r="C89" s="1002">
        <v>909</v>
      </c>
      <c r="D89" s="1002"/>
      <c r="E89" s="1002">
        <v>21</v>
      </c>
      <c r="F89" s="1002"/>
      <c r="G89" s="1002">
        <v>5</v>
      </c>
      <c r="H89" s="1002"/>
    </row>
    <row r="90" spans="1:8">
      <c r="A90" s="8">
        <v>85</v>
      </c>
      <c r="B90" s="8" t="s">
        <v>110</v>
      </c>
      <c r="C90" s="1002">
        <v>763</v>
      </c>
      <c r="D90" s="1002"/>
      <c r="E90" s="1002">
        <v>24</v>
      </c>
      <c r="F90" s="1002"/>
      <c r="G90" s="1002">
        <v>10</v>
      </c>
      <c r="H90" s="1002"/>
    </row>
    <row r="91" spans="1:8">
      <c r="A91" s="8">
        <v>86</v>
      </c>
      <c r="B91" s="8" t="s">
        <v>111</v>
      </c>
      <c r="C91" s="1002">
        <v>761</v>
      </c>
      <c r="D91" s="1002"/>
      <c r="E91" s="1002">
        <v>23</v>
      </c>
      <c r="F91" s="1002"/>
      <c r="G91" s="1002">
        <v>4</v>
      </c>
      <c r="H91" s="1002"/>
    </row>
    <row r="92" spans="1:8">
      <c r="A92" s="8">
        <v>87</v>
      </c>
      <c r="B92" s="8" t="s">
        <v>112</v>
      </c>
      <c r="C92" s="1002">
        <v>711</v>
      </c>
      <c r="D92" s="1002"/>
      <c r="E92" s="1002">
        <v>18</v>
      </c>
      <c r="F92" s="1002"/>
      <c r="G92" s="1002">
        <v>6</v>
      </c>
      <c r="H92" s="1002"/>
    </row>
    <row r="93" spans="1:8">
      <c r="A93" s="8">
        <v>88</v>
      </c>
      <c r="B93" s="8" t="s">
        <v>113</v>
      </c>
      <c r="C93" s="1002">
        <v>589</v>
      </c>
      <c r="D93" s="1002"/>
      <c r="E93" s="1002">
        <v>9</v>
      </c>
      <c r="F93" s="1002"/>
      <c r="G93" s="1002">
        <v>4</v>
      </c>
      <c r="H93" s="1002"/>
    </row>
    <row r="94" spans="1:8">
      <c r="A94" s="8">
        <v>89</v>
      </c>
      <c r="B94" s="8" t="s">
        <v>114</v>
      </c>
      <c r="C94" s="1002">
        <v>475</v>
      </c>
      <c r="D94" s="1002"/>
      <c r="E94" s="1002">
        <v>15</v>
      </c>
      <c r="F94" s="1002"/>
      <c r="G94" s="1002">
        <v>3</v>
      </c>
      <c r="H94" s="1002"/>
    </row>
    <row r="95" spans="1:8">
      <c r="A95" s="8">
        <v>90</v>
      </c>
      <c r="B95" s="8" t="s">
        <v>115</v>
      </c>
      <c r="C95" s="1002">
        <v>441</v>
      </c>
      <c r="D95" s="1002"/>
      <c r="E95" s="1002">
        <v>16</v>
      </c>
      <c r="F95" s="1002"/>
      <c r="G95" s="1002">
        <v>3</v>
      </c>
      <c r="H95" s="1002"/>
    </row>
    <row r="96" spans="1:8">
      <c r="A96" s="8">
        <v>91</v>
      </c>
      <c r="B96" s="8" t="s">
        <v>116</v>
      </c>
      <c r="C96" s="1002">
        <v>401</v>
      </c>
      <c r="D96" s="1002"/>
      <c r="E96" s="1002">
        <v>10</v>
      </c>
      <c r="F96" s="1002"/>
      <c r="G96" s="1002">
        <v>3</v>
      </c>
      <c r="H96" s="1002"/>
    </row>
    <row r="97" spans="1:9">
      <c r="A97" s="8">
        <v>92</v>
      </c>
      <c r="B97" s="8" t="s">
        <v>117</v>
      </c>
      <c r="C97" s="1002">
        <v>340</v>
      </c>
      <c r="D97" s="1002"/>
      <c r="E97" s="1002">
        <v>13</v>
      </c>
      <c r="F97" s="1002"/>
      <c r="G97" s="1002">
        <v>3</v>
      </c>
      <c r="H97" s="1002"/>
    </row>
    <row r="98" spans="1:9">
      <c r="A98" s="8">
        <v>93</v>
      </c>
      <c r="B98" s="8" t="s">
        <v>118</v>
      </c>
      <c r="C98" s="1002">
        <v>191</v>
      </c>
      <c r="D98" s="1002"/>
      <c r="E98" s="1002">
        <v>3</v>
      </c>
      <c r="F98" s="1002"/>
      <c r="G98" s="1002">
        <v>4</v>
      </c>
      <c r="H98" s="1002"/>
    </row>
    <row r="99" spans="1:9">
      <c r="A99" s="8">
        <v>94</v>
      </c>
      <c r="B99" s="8" t="s">
        <v>119</v>
      </c>
      <c r="C99" s="1002">
        <v>101</v>
      </c>
      <c r="D99" s="1002"/>
      <c r="E99" s="1002">
        <v>7</v>
      </c>
      <c r="F99" s="1002"/>
      <c r="G99" s="1002" t="s">
        <v>218</v>
      </c>
      <c r="H99" s="1002"/>
    </row>
    <row r="100" spans="1:9">
      <c r="A100" s="8">
        <v>95</v>
      </c>
      <c r="B100" s="8" t="s">
        <v>120</v>
      </c>
      <c r="C100" s="1002">
        <v>84</v>
      </c>
      <c r="D100" s="1002"/>
      <c r="E100" s="1002">
        <v>4</v>
      </c>
      <c r="F100" s="1002"/>
      <c r="G100" s="1002">
        <v>1</v>
      </c>
      <c r="H100" s="1002"/>
    </row>
    <row r="101" spans="1:9">
      <c r="A101" s="8">
        <v>96</v>
      </c>
      <c r="B101" s="8" t="s">
        <v>121</v>
      </c>
      <c r="C101" s="1002">
        <v>65</v>
      </c>
      <c r="D101" s="1002"/>
      <c r="E101" s="1002">
        <v>4</v>
      </c>
      <c r="F101" s="1002"/>
      <c r="G101" s="1002" t="s">
        <v>218</v>
      </c>
      <c r="H101" s="1002"/>
    </row>
    <row r="102" spans="1:9">
      <c r="A102" s="8">
        <v>97</v>
      </c>
      <c r="B102" s="8" t="s">
        <v>122</v>
      </c>
      <c r="C102" s="1002">
        <v>38</v>
      </c>
      <c r="D102" s="1002"/>
      <c r="E102" s="1002">
        <v>1</v>
      </c>
      <c r="F102" s="1002"/>
      <c r="G102" s="1002" t="s">
        <v>218</v>
      </c>
      <c r="H102" s="1002"/>
    </row>
    <row r="103" spans="1:9">
      <c r="A103" s="8">
        <v>98</v>
      </c>
      <c r="B103" s="8" t="s">
        <v>123</v>
      </c>
      <c r="C103" s="1002">
        <v>46</v>
      </c>
      <c r="D103" s="1002"/>
      <c r="E103" s="1002">
        <v>1</v>
      </c>
      <c r="F103" s="1002"/>
      <c r="G103" s="1002" t="s">
        <v>218</v>
      </c>
      <c r="H103" s="1002"/>
    </row>
    <row r="104" spans="1:9">
      <c r="A104" s="8">
        <v>99</v>
      </c>
      <c r="B104" s="8" t="s">
        <v>124</v>
      </c>
      <c r="C104" s="1002">
        <v>97</v>
      </c>
      <c r="D104" s="1002"/>
      <c r="E104" s="1002">
        <v>3</v>
      </c>
      <c r="F104" s="1002"/>
      <c r="G104" s="1002">
        <v>1</v>
      </c>
      <c r="H104" s="1002"/>
    </row>
    <row r="105" spans="1:9">
      <c r="A105" s="8"/>
      <c r="B105" s="8" t="s">
        <v>17</v>
      </c>
      <c r="C105" s="51"/>
      <c r="D105" s="52">
        <f>SUM(C5:D104)</f>
        <v>190477</v>
      </c>
      <c r="E105" s="53"/>
      <c r="F105" s="52">
        <f>SUM(E5:F104)</f>
        <v>23509</v>
      </c>
      <c r="G105" s="52"/>
      <c r="H105" s="52">
        <f>SUM(G5:H104)</f>
        <v>2386</v>
      </c>
      <c r="I105" s="54"/>
    </row>
    <row r="106" spans="1:9">
      <c r="A106" s="45" t="s">
        <v>186</v>
      </c>
    </row>
  </sheetData>
  <customSheetViews>
    <customSheetView guid="{9CA68ABA-C7BA-4E64-96EE-1D97745C1F44}" topLeftCell="A76">
      <selection sqref="A1:H2"/>
      <pageMargins left="0.78740157499999996" right="0.78740157499999996" top="0.984251969" bottom="0.984251969" header="0.4921259845" footer="0.4921259845"/>
      <pageSetup paperSize="9" orientation="portrait" r:id="rId1"/>
      <headerFooter alignWithMargins="0"/>
    </customSheetView>
  </customSheetViews>
  <mergeCells count="304">
    <mergeCell ref="C100:D100"/>
    <mergeCell ref="E100:F100"/>
    <mergeCell ref="G100:H100"/>
    <mergeCell ref="C101:D101"/>
    <mergeCell ref="E101:F101"/>
    <mergeCell ref="G101:H101"/>
    <mergeCell ref="C98:D98"/>
    <mergeCell ref="E98:F98"/>
    <mergeCell ref="G98:H98"/>
    <mergeCell ref="C99:D99"/>
    <mergeCell ref="E99:F99"/>
    <mergeCell ref="G99:H99"/>
    <mergeCell ref="C104:D104"/>
    <mergeCell ref="E104:F104"/>
    <mergeCell ref="G104:H104"/>
    <mergeCell ref="C102:D102"/>
    <mergeCell ref="E102:F102"/>
    <mergeCell ref="G102:H102"/>
    <mergeCell ref="C103:D103"/>
    <mergeCell ref="E103:F103"/>
    <mergeCell ref="G103:H103"/>
    <mergeCell ref="G96:H96"/>
    <mergeCell ref="C97:D97"/>
    <mergeCell ref="E97:F97"/>
    <mergeCell ref="G97:H97"/>
    <mergeCell ref="C94:D94"/>
    <mergeCell ref="E94:F94"/>
    <mergeCell ref="G94:H94"/>
    <mergeCell ref="C95:D95"/>
    <mergeCell ref="E95:F95"/>
    <mergeCell ref="G95:H95"/>
    <mergeCell ref="C96:D96"/>
    <mergeCell ref="E96:F96"/>
    <mergeCell ref="C92:D92"/>
    <mergeCell ref="E92:F92"/>
    <mergeCell ref="G92:H92"/>
    <mergeCell ref="C93:D93"/>
    <mergeCell ref="E93:F93"/>
    <mergeCell ref="G93:H93"/>
    <mergeCell ref="C90:D90"/>
    <mergeCell ref="E90:F90"/>
    <mergeCell ref="G90:H90"/>
    <mergeCell ref="C91:D91"/>
    <mergeCell ref="E91:F91"/>
    <mergeCell ref="G91:H91"/>
    <mergeCell ref="C88:D88"/>
    <mergeCell ref="E88:F88"/>
    <mergeCell ref="G88:H88"/>
    <mergeCell ref="C89:D89"/>
    <mergeCell ref="E89:F89"/>
    <mergeCell ref="G89:H89"/>
    <mergeCell ref="C86:D86"/>
    <mergeCell ref="E86:F86"/>
    <mergeCell ref="G86:H86"/>
    <mergeCell ref="C87:D87"/>
    <mergeCell ref="E87:F87"/>
    <mergeCell ref="G87:H87"/>
    <mergeCell ref="C84:D84"/>
    <mergeCell ref="E84:F84"/>
    <mergeCell ref="G84:H84"/>
    <mergeCell ref="C85:D85"/>
    <mergeCell ref="E85:F85"/>
    <mergeCell ref="G85:H85"/>
    <mergeCell ref="C82:D82"/>
    <mergeCell ref="E82:F82"/>
    <mergeCell ref="G82:H82"/>
    <mergeCell ref="C83:D83"/>
    <mergeCell ref="E83:F83"/>
    <mergeCell ref="G83:H83"/>
    <mergeCell ref="C80:D80"/>
    <mergeCell ref="E80:F80"/>
    <mergeCell ref="G80:H80"/>
    <mergeCell ref="C81:D81"/>
    <mergeCell ref="E81:F81"/>
    <mergeCell ref="G81:H81"/>
    <mergeCell ref="C78:D78"/>
    <mergeCell ref="E78:F78"/>
    <mergeCell ref="G78:H78"/>
    <mergeCell ref="C79:D79"/>
    <mergeCell ref="E79:F79"/>
    <mergeCell ref="G79:H79"/>
    <mergeCell ref="C76:D76"/>
    <mergeCell ref="E76:F76"/>
    <mergeCell ref="G76:H76"/>
    <mergeCell ref="C77:D77"/>
    <mergeCell ref="E77:F77"/>
    <mergeCell ref="G77:H77"/>
    <mergeCell ref="C74:D74"/>
    <mergeCell ref="E74:F74"/>
    <mergeCell ref="G74:H74"/>
    <mergeCell ref="C75:D75"/>
    <mergeCell ref="E75:F75"/>
    <mergeCell ref="G75:H75"/>
    <mergeCell ref="C72:D72"/>
    <mergeCell ref="E72:F72"/>
    <mergeCell ref="G72:H7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66:D66"/>
    <mergeCell ref="E66:F66"/>
    <mergeCell ref="G66:H66"/>
    <mergeCell ref="C67:D67"/>
    <mergeCell ref="E67:F67"/>
    <mergeCell ref="G67:H67"/>
    <mergeCell ref="C64:D64"/>
    <mergeCell ref="E64:F64"/>
    <mergeCell ref="G64:H64"/>
    <mergeCell ref="C65:D65"/>
    <mergeCell ref="E65:F65"/>
    <mergeCell ref="G65:H65"/>
    <mergeCell ref="C62:D62"/>
    <mergeCell ref="E62:F62"/>
    <mergeCell ref="G62:H62"/>
    <mergeCell ref="C63:D63"/>
    <mergeCell ref="E63:F63"/>
    <mergeCell ref="G63:H63"/>
    <mergeCell ref="C60:D60"/>
    <mergeCell ref="E60:F60"/>
    <mergeCell ref="G60:H60"/>
    <mergeCell ref="C61:D61"/>
    <mergeCell ref="E61:F61"/>
    <mergeCell ref="G61:H61"/>
    <mergeCell ref="C58:D58"/>
    <mergeCell ref="E58:F58"/>
    <mergeCell ref="G58:H58"/>
    <mergeCell ref="C59:D59"/>
    <mergeCell ref="E59:F59"/>
    <mergeCell ref="G59:H59"/>
    <mergeCell ref="C56:D56"/>
    <mergeCell ref="E56:F56"/>
    <mergeCell ref="G56:H56"/>
    <mergeCell ref="C57:D57"/>
    <mergeCell ref="E57:F57"/>
    <mergeCell ref="G57:H57"/>
    <mergeCell ref="C54:D54"/>
    <mergeCell ref="E54:F54"/>
    <mergeCell ref="G54:H54"/>
    <mergeCell ref="C55:D55"/>
    <mergeCell ref="E55:F55"/>
    <mergeCell ref="G55:H55"/>
    <mergeCell ref="C52:D52"/>
    <mergeCell ref="E52:F52"/>
    <mergeCell ref="G52:H52"/>
    <mergeCell ref="C53:D53"/>
    <mergeCell ref="E53:F53"/>
    <mergeCell ref="G53:H53"/>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C10:D10"/>
    <mergeCell ref="E10:F10"/>
    <mergeCell ref="G10:H10"/>
    <mergeCell ref="C11:D11"/>
    <mergeCell ref="E11:F11"/>
    <mergeCell ref="G11:H11"/>
    <mergeCell ref="C9:D9"/>
    <mergeCell ref="E9:F9"/>
    <mergeCell ref="G9:H9"/>
    <mergeCell ref="C6:D6"/>
    <mergeCell ref="E6:F6"/>
    <mergeCell ref="G6:H6"/>
    <mergeCell ref="C7:D7"/>
    <mergeCell ref="E7:F7"/>
    <mergeCell ref="G7:H7"/>
    <mergeCell ref="A1:H1"/>
    <mergeCell ref="A2:H2"/>
    <mergeCell ref="A3:H3"/>
    <mergeCell ref="A4:B4"/>
    <mergeCell ref="C5:D5"/>
    <mergeCell ref="E5:F5"/>
    <mergeCell ref="G5:H5"/>
    <mergeCell ref="C8:D8"/>
    <mergeCell ref="E8:F8"/>
    <mergeCell ref="G8:H8"/>
  </mergeCells>
  <pageMargins left="0.78740157499999996" right="0.78740157499999996" top="0.984251969" bottom="0.984251969" header="0.4921259845" footer="0.4921259845"/>
  <pageSetup paperSize="9" orientation="portrait" r:id="rId2"/>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
    </sheetView>
  </sheetViews>
  <sheetFormatPr baseColWidth="10" defaultColWidth="11.25" defaultRowHeight="15"/>
  <cols>
    <col min="1" max="2" width="11.25" style="635"/>
    <col min="3" max="3" width="6.625" style="635" customWidth="1"/>
    <col min="4" max="4" width="6.75" style="635" bestFit="1" customWidth="1"/>
    <col min="5" max="5" width="8.25" style="635" customWidth="1"/>
    <col min="6" max="6" width="8.75" style="635" customWidth="1"/>
    <col min="7" max="7" width="7.5" style="635" customWidth="1"/>
    <col min="8" max="8" width="7.125" style="635" customWidth="1"/>
    <col min="9" max="9" width="8.375" style="635" customWidth="1"/>
    <col min="10" max="10" width="9.125" style="635" customWidth="1"/>
    <col min="11" max="11" width="8.625" style="635" customWidth="1"/>
    <col min="12" max="12" width="7.375" style="635" customWidth="1"/>
    <col min="13" max="13" width="8.625" style="635" customWidth="1"/>
    <col min="14" max="16384" width="11.25" style="635"/>
  </cols>
  <sheetData>
    <row r="1" spans="1:13" ht="27.6" customHeight="1">
      <c r="A1" s="1226" t="s">
        <v>2360</v>
      </c>
      <c r="B1" s="1226"/>
      <c r="C1" s="1226"/>
      <c r="D1" s="1226"/>
      <c r="E1" s="1226"/>
      <c r="F1" s="1226"/>
      <c r="G1" s="1226"/>
      <c r="H1" s="1226"/>
      <c r="I1" s="1226"/>
      <c r="J1" s="1226"/>
      <c r="K1" s="1226"/>
      <c r="L1" s="1226"/>
      <c r="M1" s="1226"/>
    </row>
    <row r="2" spans="1:13" ht="51.75">
      <c r="A2" s="673" t="s">
        <v>1110</v>
      </c>
      <c r="B2" s="1200" t="s">
        <v>545</v>
      </c>
      <c r="C2" s="1200"/>
      <c r="D2" s="1200"/>
      <c r="E2" s="1200"/>
      <c r="F2" s="1200" t="s">
        <v>1111</v>
      </c>
      <c r="G2" s="1200"/>
      <c r="H2" s="1200"/>
      <c r="I2" s="1200"/>
      <c r="J2" s="1200" t="s">
        <v>1112</v>
      </c>
      <c r="K2" s="1200"/>
      <c r="L2" s="1200"/>
      <c r="M2" s="1200"/>
    </row>
    <row r="3" spans="1:13" ht="14.45" customHeight="1">
      <c r="A3" s="673"/>
      <c r="B3" s="1227" t="s">
        <v>1125</v>
      </c>
      <c r="C3" s="1229" t="s">
        <v>1113</v>
      </c>
      <c r="D3" s="1230"/>
      <c r="E3" s="1230"/>
      <c r="F3" s="1199" t="s">
        <v>1124</v>
      </c>
      <c r="G3" s="1229" t="s">
        <v>1113</v>
      </c>
      <c r="H3" s="1230"/>
      <c r="I3" s="1230"/>
      <c r="J3" s="1199" t="s">
        <v>1124</v>
      </c>
      <c r="K3" s="1229" t="s">
        <v>754</v>
      </c>
      <c r="L3" s="1230"/>
      <c r="M3" s="1230"/>
    </row>
    <row r="4" spans="1:13" ht="26.25">
      <c r="A4" s="674" t="s">
        <v>1114</v>
      </c>
      <c r="B4" s="1228"/>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33">
        <f>F5+J5</f>
        <v>3205</v>
      </c>
      <c r="C5" s="633">
        <f>G5+K5</f>
        <v>1653</v>
      </c>
      <c r="D5" s="633">
        <f>H5+L5</f>
        <v>1552</v>
      </c>
      <c r="E5" s="633">
        <f>I5+M5</f>
        <v>152</v>
      </c>
      <c r="F5" s="633">
        <v>630</v>
      </c>
      <c r="G5" s="633">
        <v>328</v>
      </c>
      <c r="H5" s="633">
        <v>302</v>
      </c>
      <c r="I5" s="633">
        <v>45</v>
      </c>
      <c r="J5" s="633">
        <v>2575</v>
      </c>
      <c r="K5" s="633">
        <v>1325</v>
      </c>
      <c r="L5" s="633">
        <v>1250</v>
      </c>
      <c r="M5" s="633">
        <v>107</v>
      </c>
    </row>
    <row r="6" spans="1:13">
      <c r="A6" s="683">
        <v>2007</v>
      </c>
      <c r="B6" s="633">
        <f t="shared" ref="B6:E10" si="0">F6+J6</f>
        <v>3074</v>
      </c>
      <c r="C6" s="633">
        <f t="shared" si="0"/>
        <v>1567</v>
      </c>
      <c r="D6" s="633">
        <f t="shared" si="0"/>
        <v>1507</v>
      </c>
      <c r="E6" s="633">
        <f t="shared" si="0"/>
        <v>157</v>
      </c>
      <c r="F6" s="633">
        <v>626</v>
      </c>
      <c r="G6" s="633">
        <v>289</v>
      </c>
      <c r="H6" s="633">
        <v>337</v>
      </c>
      <c r="I6" s="633">
        <v>42</v>
      </c>
      <c r="J6" s="633">
        <v>2448</v>
      </c>
      <c r="K6" s="633">
        <v>1278</v>
      </c>
      <c r="L6" s="633">
        <v>1170</v>
      </c>
      <c r="M6" s="633">
        <v>115</v>
      </c>
    </row>
    <row r="7" spans="1:13">
      <c r="A7" s="683">
        <v>2008</v>
      </c>
      <c r="B7" s="633">
        <f t="shared" si="0"/>
        <v>3170</v>
      </c>
      <c r="C7" s="633">
        <f t="shared" si="0"/>
        <v>1632</v>
      </c>
      <c r="D7" s="633">
        <f t="shared" si="0"/>
        <v>1538</v>
      </c>
      <c r="E7" s="633">
        <f t="shared" si="0"/>
        <v>157</v>
      </c>
      <c r="F7" s="633">
        <v>736</v>
      </c>
      <c r="G7" s="633">
        <v>392</v>
      </c>
      <c r="H7" s="633">
        <v>344</v>
      </c>
      <c r="I7" s="633">
        <v>46</v>
      </c>
      <c r="J7" s="633">
        <v>2434</v>
      </c>
      <c r="K7" s="633">
        <v>1240</v>
      </c>
      <c r="L7" s="633">
        <v>1194</v>
      </c>
      <c r="M7" s="633">
        <v>111</v>
      </c>
    </row>
    <row r="8" spans="1:13">
      <c r="A8" s="683">
        <v>2009</v>
      </c>
      <c r="B8" s="633">
        <f t="shared" si="0"/>
        <v>3297</v>
      </c>
      <c r="C8" s="633">
        <f t="shared" si="0"/>
        <v>1694</v>
      </c>
      <c r="D8" s="633">
        <f t="shared" si="0"/>
        <v>1603</v>
      </c>
      <c r="E8" s="633">
        <f t="shared" si="0"/>
        <v>228</v>
      </c>
      <c r="F8" s="633">
        <v>599</v>
      </c>
      <c r="G8" s="633">
        <v>279</v>
      </c>
      <c r="H8" s="633">
        <v>320</v>
      </c>
      <c r="I8" s="633">
        <v>76</v>
      </c>
      <c r="J8" s="633">
        <v>2698</v>
      </c>
      <c r="K8" s="633">
        <v>1415</v>
      </c>
      <c r="L8" s="633">
        <v>1283</v>
      </c>
      <c r="M8" s="633">
        <v>152</v>
      </c>
    </row>
    <row r="9" spans="1:13">
      <c r="A9" s="683">
        <v>2010</v>
      </c>
      <c r="B9" s="633">
        <f t="shared" si="0"/>
        <v>3321</v>
      </c>
      <c r="C9" s="633">
        <f t="shared" si="0"/>
        <v>1750</v>
      </c>
      <c r="D9" s="633">
        <f t="shared" si="0"/>
        <v>1571</v>
      </c>
      <c r="E9" s="633">
        <f t="shared" si="0"/>
        <v>202</v>
      </c>
      <c r="F9" s="633">
        <v>442</v>
      </c>
      <c r="G9" s="633">
        <v>225</v>
      </c>
      <c r="H9" s="633">
        <v>217</v>
      </c>
      <c r="I9" s="633">
        <v>46</v>
      </c>
      <c r="J9" s="633">
        <v>2879</v>
      </c>
      <c r="K9" s="633">
        <v>1525</v>
      </c>
      <c r="L9" s="633">
        <v>1354</v>
      </c>
      <c r="M9" s="633">
        <v>156</v>
      </c>
    </row>
    <row r="10" spans="1:13">
      <c r="A10" s="683">
        <v>2011</v>
      </c>
      <c r="B10" s="633">
        <f>F10+J10</f>
        <v>3475</v>
      </c>
      <c r="C10" s="633">
        <f t="shared" si="0"/>
        <v>1908</v>
      </c>
      <c r="D10" s="633">
        <f t="shared" si="0"/>
        <v>1567</v>
      </c>
      <c r="E10" s="633">
        <f t="shared" si="0"/>
        <v>259</v>
      </c>
      <c r="F10" s="633">
        <v>736</v>
      </c>
      <c r="G10" s="633">
        <v>431</v>
      </c>
      <c r="H10" s="633">
        <v>305</v>
      </c>
      <c r="I10" s="633">
        <v>118</v>
      </c>
      <c r="J10" s="633">
        <v>2739</v>
      </c>
      <c r="K10" s="633">
        <v>1477</v>
      </c>
      <c r="L10" s="633">
        <v>1262</v>
      </c>
      <c r="M10" s="633">
        <v>141</v>
      </c>
    </row>
    <row r="11" spans="1:13" ht="26.25">
      <c r="A11" s="674" t="s">
        <v>1114</v>
      </c>
      <c r="B11" s="675" t="s">
        <v>545</v>
      </c>
      <c r="C11" s="628" t="s">
        <v>1115</v>
      </c>
      <c r="D11" s="628" t="s">
        <v>1116</v>
      </c>
      <c r="E11" s="628" t="s">
        <v>1117</v>
      </c>
      <c r="F11" s="628" t="s">
        <v>1118</v>
      </c>
      <c r="G11" s="628" t="s">
        <v>1115</v>
      </c>
      <c r="H11" s="628" t="s">
        <v>1119</v>
      </c>
      <c r="I11" s="628" t="s">
        <v>1117</v>
      </c>
      <c r="J11" s="628" t="s">
        <v>1120</v>
      </c>
      <c r="K11" s="628" t="s">
        <v>1115</v>
      </c>
      <c r="L11" s="628" t="s">
        <v>1119</v>
      </c>
      <c r="M11" s="628" t="s">
        <v>1117</v>
      </c>
    </row>
    <row r="12" spans="1:13">
      <c r="A12" s="683">
        <v>2006</v>
      </c>
      <c r="B12" s="677">
        <v>100</v>
      </c>
      <c r="C12" s="676">
        <f>C5/B5*100</f>
        <v>51.575663026521056</v>
      </c>
      <c r="D12" s="676">
        <f>D5/B5*100</f>
        <v>48.424336973478937</v>
      </c>
      <c r="E12" s="676">
        <f>E5/B5*100</f>
        <v>4.7425897035881439</v>
      </c>
      <c r="F12" s="676">
        <f>F5/B5*100</f>
        <v>19.656786271450859</v>
      </c>
      <c r="G12" s="676">
        <f>G5/C5*100</f>
        <v>19.84271022383545</v>
      </c>
      <c r="H12" s="676">
        <f>H5/D5*100</f>
        <v>19.458762886597938</v>
      </c>
      <c r="I12" s="676">
        <f>I5/E5*100</f>
        <v>29.605263157894733</v>
      </c>
      <c r="J12" s="676">
        <f>J5/B5*100</f>
        <v>80.343213728549145</v>
      </c>
      <c r="K12" s="676">
        <f>K5/C5*100</f>
        <v>80.157289776164546</v>
      </c>
      <c r="L12" s="676">
        <f>L5/D5*100</f>
        <v>80.541237113402062</v>
      </c>
      <c r="M12" s="676">
        <f>M5/E5*100</f>
        <v>70.39473684210526</v>
      </c>
    </row>
    <row r="13" spans="1:13">
      <c r="A13" s="683">
        <v>2007</v>
      </c>
      <c r="B13" s="677">
        <v>100</v>
      </c>
      <c r="C13" s="676">
        <f t="shared" ref="C13:C17" si="1">C6/B6*100</f>
        <v>50.975927130774238</v>
      </c>
      <c r="D13" s="676">
        <f t="shared" ref="D13:D17" si="2">D6/B6*100</f>
        <v>49.024072869225762</v>
      </c>
      <c r="E13" s="676">
        <f t="shared" ref="E13:E17" si="3">E6/B6*100</f>
        <v>5.1073519843851658</v>
      </c>
      <c r="F13" s="676">
        <f t="shared" ref="F13:I17" si="4">F6/B6*100</f>
        <v>20.36434612882238</v>
      </c>
      <c r="G13" s="676">
        <f t="shared" si="4"/>
        <v>18.442884492661136</v>
      </c>
      <c r="H13" s="676">
        <f t="shared" si="4"/>
        <v>22.362309223623093</v>
      </c>
      <c r="I13" s="676">
        <f t="shared" si="4"/>
        <v>26.751592356687897</v>
      </c>
      <c r="J13" s="676">
        <f t="shared" ref="J13:M17" si="5">J6/B6*100</f>
        <v>79.63565387117761</v>
      </c>
      <c r="K13" s="676">
        <f t="shared" si="5"/>
        <v>81.557115507338864</v>
      </c>
      <c r="L13" s="676">
        <f t="shared" si="5"/>
        <v>77.637690776376914</v>
      </c>
      <c r="M13" s="676">
        <f t="shared" si="5"/>
        <v>73.248407643312092</v>
      </c>
    </row>
    <row r="14" spans="1:13">
      <c r="A14" s="683">
        <v>2008</v>
      </c>
      <c r="B14" s="677">
        <v>100</v>
      </c>
      <c r="C14" s="676">
        <f t="shared" si="1"/>
        <v>51.482649842271286</v>
      </c>
      <c r="D14" s="676">
        <f t="shared" si="2"/>
        <v>48.517350157728707</v>
      </c>
      <c r="E14" s="676">
        <f t="shared" si="3"/>
        <v>4.9526813880126186</v>
      </c>
      <c r="F14" s="676">
        <f t="shared" si="4"/>
        <v>23.217665615141954</v>
      </c>
      <c r="G14" s="676">
        <f t="shared" si="4"/>
        <v>24.019607843137255</v>
      </c>
      <c r="H14" s="676">
        <f t="shared" si="4"/>
        <v>22.366710013003903</v>
      </c>
      <c r="I14" s="676">
        <f t="shared" si="4"/>
        <v>29.29936305732484</v>
      </c>
      <c r="J14" s="676">
        <f t="shared" si="5"/>
        <v>76.782334384858046</v>
      </c>
      <c r="K14" s="676">
        <f t="shared" si="5"/>
        <v>75.980392156862735</v>
      </c>
      <c r="L14" s="676">
        <f t="shared" si="5"/>
        <v>77.633289986996104</v>
      </c>
      <c r="M14" s="676">
        <f t="shared" si="5"/>
        <v>70.70063694267516</v>
      </c>
    </row>
    <row r="15" spans="1:13">
      <c r="A15" s="683">
        <v>2009</v>
      </c>
      <c r="B15" s="677">
        <v>100</v>
      </c>
      <c r="C15" s="676">
        <f t="shared" si="1"/>
        <v>51.380042462845012</v>
      </c>
      <c r="D15" s="676">
        <f t="shared" si="2"/>
        <v>48.619957537154988</v>
      </c>
      <c r="E15" s="676">
        <f t="shared" si="3"/>
        <v>6.9153776160145588</v>
      </c>
      <c r="F15" s="676">
        <f t="shared" si="4"/>
        <v>18.168031543827723</v>
      </c>
      <c r="G15" s="676">
        <f t="shared" si="4"/>
        <v>16.469893742621014</v>
      </c>
      <c r="H15" s="676">
        <f t="shared" si="4"/>
        <v>19.962570180910795</v>
      </c>
      <c r="I15" s="676">
        <f t="shared" si="4"/>
        <v>33.333333333333329</v>
      </c>
      <c r="J15" s="676">
        <f t="shared" si="5"/>
        <v>81.831968456172277</v>
      </c>
      <c r="K15" s="676">
        <f t="shared" si="5"/>
        <v>83.530106257378989</v>
      </c>
      <c r="L15" s="676">
        <f t="shared" si="5"/>
        <v>80.037429819089212</v>
      </c>
      <c r="M15" s="676">
        <f t="shared" si="5"/>
        <v>66.666666666666657</v>
      </c>
    </row>
    <row r="16" spans="1:13">
      <c r="A16" s="683">
        <v>2010</v>
      </c>
      <c r="B16" s="677">
        <v>100</v>
      </c>
      <c r="C16" s="676">
        <f t="shared" si="1"/>
        <v>52.694971394158387</v>
      </c>
      <c r="D16" s="676">
        <f t="shared" si="2"/>
        <v>47.305028605841613</v>
      </c>
      <c r="E16" s="676">
        <f t="shared" si="3"/>
        <v>6.0825052694971395</v>
      </c>
      <c r="F16" s="676">
        <f t="shared" si="4"/>
        <v>13.309244203553147</v>
      </c>
      <c r="G16" s="676">
        <f t="shared" si="4"/>
        <v>12.857142857142856</v>
      </c>
      <c r="H16" s="676">
        <f t="shared" si="4"/>
        <v>13.812858052196052</v>
      </c>
      <c r="I16" s="676">
        <f t="shared" si="4"/>
        <v>22.772277227722775</v>
      </c>
      <c r="J16" s="676">
        <f t="shared" si="5"/>
        <v>86.690755796446851</v>
      </c>
      <c r="K16" s="676">
        <f t="shared" si="5"/>
        <v>87.142857142857139</v>
      </c>
      <c r="L16" s="676">
        <f t="shared" si="5"/>
        <v>86.187141947803951</v>
      </c>
      <c r="M16" s="676">
        <f t="shared" si="5"/>
        <v>77.227722772277232</v>
      </c>
    </row>
    <row r="17" spans="1:13">
      <c r="A17" s="683">
        <v>2011</v>
      </c>
      <c r="B17" s="677">
        <v>100</v>
      </c>
      <c r="C17" s="676">
        <f t="shared" si="1"/>
        <v>54.906474820143877</v>
      </c>
      <c r="D17" s="676">
        <f t="shared" si="2"/>
        <v>45.093525179856115</v>
      </c>
      <c r="E17" s="676">
        <f t="shared" si="3"/>
        <v>7.4532374100719432</v>
      </c>
      <c r="F17" s="676">
        <f t="shared" si="4"/>
        <v>21.179856115107913</v>
      </c>
      <c r="G17" s="676">
        <f t="shared" si="4"/>
        <v>22.589098532494759</v>
      </c>
      <c r="H17" s="676">
        <f t="shared" si="4"/>
        <v>19.463943841735801</v>
      </c>
      <c r="I17" s="676">
        <f t="shared" si="4"/>
        <v>45.559845559845556</v>
      </c>
      <c r="J17" s="676">
        <f t="shared" si="5"/>
        <v>78.82014388489209</v>
      </c>
      <c r="K17" s="676">
        <f t="shared" si="5"/>
        <v>77.410901467505241</v>
      </c>
      <c r="L17" s="676">
        <f t="shared" si="5"/>
        <v>80.536056158264202</v>
      </c>
      <c r="M17" s="676">
        <f t="shared" si="5"/>
        <v>54.440154440154444</v>
      </c>
    </row>
    <row r="18" spans="1:13">
      <c r="A18" s="576" t="s">
        <v>512</v>
      </c>
    </row>
    <row r="19" spans="1:13" ht="12.6" customHeight="1">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
    </sheetView>
  </sheetViews>
  <sheetFormatPr baseColWidth="10" defaultColWidth="11.25" defaultRowHeight="15"/>
  <cols>
    <col min="1" max="1" width="19.875" style="635" customWidth="1"/>
    <col min="2" max="2" width="7.75" style="635" customWidth="1"/>
    <col min="3" max="3" width="7.5" style="635" customWidth="1"/>
    <col min="4" max="4" width="6.75" style="635" customWidth="1"/>
    <col min="5" max="5" width="9" style="635" customWidth="1"/>
    <col min="6" max="6" width="8.125" style="635" customWidth="1"/>
    <col min="7" max="7" width="7.625" style="635" customWidth="1"/>
    <col min="8" max="8" width="6.875" style="635" customWidth="1"/>
    <col min="9" max="9" width="8.75" style="635" customWidth="1"/>
    <col min="10" max="10" width="9.25" style="635" customWidth="1"/>
    <col min="11" max="11" width="8" style="635" customWidth="1"/>
    <col min="12" max="12" width="7.75" style="635" customWidth="1"/>
    <col min="13" max="13" width="9" style="635" customWidth="1"/>
    <col min="14" max="16384" width="11.25" style="635"/>
  </cols>
  <sheetData>
    <row r="1" spans="1:13" ht="27.6" customHeight="1">
      <c r="A1" s="1231" t="s">
        <v>2382</v>
      </c>
      <c r="B1" s="1231"/>
      <c r="C1" s="1231"/>
      <c r="D1" s="1231"/>
      <c r="E1" s="1231"/>
      <c r="F1" s="1231"/>
      <c r="G1" s="1231"/>
      <c r="H1" s="1231"/>
      <c r="I1" s="1231"/>
      <c r="J1" s="1231"/>
      <c r="K1" s="1232"/>
      <c r="L1" s="1232"/>
      <c r="M1" s="1232"/>
    </row>
    <row r="2" spans="1:13" ht="28.15" customHeight="1">
      <c r="A2" s="678" t="s">
        <v>1110</v>
      </c>
      <c r="B2" s="1200" t="s">
        <v>545</v>
      </c>
      <c r="C2" s="1200"/>
      <c r="D2" s="1200"/>
      <c r="E2" s="1200"/>
      <c r="F2" s="1200" t="s">
        <v>1111</v>
      </c>
      <c r="G2" s="1200"/>
      <c r="H2" s="1200"/>
      <c r="I2" s="1200"/>
      <c r="J2" s="1200" t="s">
        <v>1112</v>
      </c>
      <c r="K2" s="1200"/>
      <c r="L2" s="1200"/>
      <c r="M2" s="1200"/>
    </row>
    <row r="3" spans="1:13" ht="15" customHeight="1">
      <c r="A3" s="678"/>
      <c r="B3" s="1199" t="s">
        <v>545</v>
      </c>
      <c r="C3" s="1229" t="s">
        <v>1113</v>
      </c>
      <c r="D3" s="1229"/>
      <c r="E3" s="1229"/>
      <c r="F3" s="1199" t="s">
        <v>1124</v>
      </c>
      <c r="G3" s="1229" t="s">
        <v>1113</v>
      </c>
      <c r="H3" s="1229"/>
      <c r="I3" s="1229"/>
      <c r="J3" s="1199" t="s">
        <v>1124</v>
      </c>
      <c r="K3" s="1229" t="s">
        <v>754</v>
      </c>
      <c r="L3" s="1229"/>
      <c r="M3" s="1229"/>
    </row>
    <row r="4" spans="1:13" ht="25.5">
      <c r="A4" s="679" t="s">
        <v>1114</v>
      </c>
      <c r="B4" s="1199"/>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80">
        <f>F5+J5</f>
        <v>2299</v>
      </c>
      <c r="C5" s="680">
        <f>G5+K5</f>
        <v>863</v>
      </c>
      <c r="D5" s="680">
        <f>H5+L5</f>
        <v>1436</v>
      </c>
      <c r="E5" s="680">
        <f>I5+M5</f>
        <v>89</v>
      </c>
      <c r="F5" s="680">
        <v>287</v>
      </c>
      <c r="G5" s="680">
        <v>151</v>
      </c>
      <c r="H5" s="680">
        <v>136</v>
      </c>
      <c r="I5" s="680">
        <v>21</v>
      </c>
      <c r="J5" s="680">
        <v>2012</v>
      </c>
      <c r="K5" s="680">
        <v>712</v>
      </c>
      <c r="L5" s="680">
        <v>1300</v>
      </c>
      <c r="M5" s="680">
        <v>68</v>
      </c>
    </row>
    <row r="6" spans="1:13">
      <c r="A6" s="683">
        <v>2007</v>
      </c>
      <c r="B6" s="680">
        <f t="shared" ref="B6:E10" si="0">F6+J6</f>
        <v>2237</v>
      </c>
      <c r="C6" s="680">
        <f t="shared" si="0"/>
        <v>829</v>
      </c>
      <c r="D6" s="680">
        <f t="shared" si="0"/>
        <v>1408</v>
      </c>
      <c r="E6" s="680">
        <f t="shared" si="0"/>
        <v>86</v>
      </c>
      <c r="F6" s="680">
        <v>271</v>
      </c>
      <c r="G6" s="680">
        <v>133</v>
      </c>
      <c r="H6" s="680">
        <v>138</v>
      </c>
      <c r="I6" s="680">
        <v>34</v>
      </c>
      <c r="J6" s="680">
        <v>1966</v>
      </c>
      <c r="K6" s="680">
        <v>696</v>
      </c>
      <c r="L6" s="680">
        <v>1270</v>
      </c>
      <c r="M6" s="680">
        <v>52</v>
      </c>
    </row>
    <row r="7" spans="1:13">
      <c r="A7" s="683">
        <v>2008</v>
      </c>
      <c r="B7" s="680">
        <f t="shared" si="0"/>
        <v>2259</v>
      </c>
      <c r="C7" s="680">
        <f t="shared" si="0"/>
        <v>786</v>
      </c>
      <c r="D7" s="680">
        <f t="shared" si="0"/>
        <v>1473</v>
      </c>
      <c r="E7" s="680">
        <f t="shared" si="0"/>
        <v>94</v>
      </c>
      <c r="F7" s="680">
        <v>324</v>
      </c>
      <c r="G7" s="680">
        <v>133</v>
      </c>
      <c r="H7" s="680">
        <v>191</v>
      </c>
      <c r="I7" s="680">
        <v>12</v>
      </c>
      <c r="J7" s="680">
        <v>1935</v>
      </c>
      <c r="K7" s="680">
        <v>653</v>
      </c>
      <c r="L7" s="680">
        <v>1282</v>
      </c>
      <c r="M7" s="680">
        <v>82</v>
      </c>
    </row>
    <row r="8" spans="1:13">
      <c r="A8" s="683">
        <v>2009</v>
      </c>
      <c r="B8" s="680">
        <f t="shared" si="0"/>
        <v>2324</v>
      </c>
      <c r="C8" s="680">
        <f t="shared" si="0"/>
        <v>834</v>
      </c>
      <c r="D8" s="680">
        <f t="shared" si="0"/>
        <v>1490</v>
      </c>
      <c r="E8" s="680">
        <f t="shared" si="0"/>
        <v>127</v>
      </c>
      <c r="F8" s="680">
        <v>334</v>
      </c>
      <c r="G8" s="680">
        <v>143</v>
      </c>
      <c r="H8" s="680">
        <v>191</v>
      </c>
      <c r="I8" s="680">
        <v>27</v>
      </c>
      <c r="J8" s="680">
        <v>1990</v>
      </c>
      <c r="K8" s="680">
        <v>691</v>
      </c>
      <c r="L8" s="680">
        <v>1299</v>
      </c>
      <c r="M8" s="680">
        <v>100</v>
      </c>
    </row>
    <row r="9" spans="1:13">
      <c r="A9" s="683">
        <v>2010</v>
      </c>
      <c r="B9" s="680">
        <f t="shared" si="0"/>
        <v>2335</v>
      </c>
      <c r="C9" s="680">
        <f t="shared" si="0"/>
        <v>880</v>
      </c>
      <c r="D9" s="680">
        <f t="shared" si="0"/>
        <v>1455</v>
      </c>
      <c r="E9" s="680">
        <f t="shared" si="0"/>
        <v>152</v>
      </c>
      <c r="F9" s="680">
        <v>335</v>
      </c>
      <c r="G9" s="680">
        <v>135</v>
      </c>
      <c r="H9" s="680">
        <v>200</v>
      </c>
      <c r="I9" s="680">
        <v>43</v>
      </c>
      <c r="J9" s="680">
        <v>2000</v>
      </c>
      <c r="K9" s="680">
        <v>745</v>
      </c>
      <c r="L9" s="680">
        <v>1255</v>
      </c>
      <c r="M9" s="680">
        <v>109</v>
      </c>
    </row>
    <row r="10" spans="1:13">
      <c r="A10" s="683">
        <v>2011</v>
      </c>
      <c r="B10" s="680">
        <f t="shared" si="0"/>
        <v>2235</v>
      </c>
      <c r="C10" s="680">
        <f t="shared" si="0"/>
        <v>840</v>
      </c>
      <c r="D10" s="680">
        <f t="shared" si="0"/>
        <v>1395</v>
      </c>
      <c r="E10" s="680">
        <f t="shared" si="0"/>
        <v>131</v>
      </c>
      <c r="F10" s="680">
        <v>339</v>
      </c>
      <c r="G10" s="680">
        <v>150</v>
      </c>
      <c r="H10" s="680">
        <v>189</v>
      </c>
      <c r="I10" s="680">
        <v>40</v>
      </c>
      <c r="J10" s="680">
        <v>1896</v>
      </c>
      <c r="K10" s="680">
        <v>690</v>
      </c>
      <c r="L10" s="680">
        <v>1206</v>
      </c>
      <c r="M10" s="680">
        <v>91</v>
      </c>
    </row>
    <row r="11" spans="1:13" ht="29.45" customHeight="1">
      <c r="A11" s="679" t="s">
        <v>1114</v>
      </c>
      <c r="B11" s="628" t="s">
        <v>545</v>
      </c>
      <c r="C11" s="628" t="s">
        <v>1115</v>
      </c>
      <c r="D11" s="628" t="s">
        <v>1116</v>
      </c>
      <c r="E11" s="628" t="s">
        <v>1117</v>
      </c>
      <c r="F11" s="628" t="s">
        <v>1118</v>
      </c>
      <c r="G11" s="628" t="s">
        <v>1115</v>
      </c>
      <c r="H11" s="628" t="s">
        <v>1119</v>
      </c>
      <c r="I11" s="628" t="s">
        <v>1117</v>
      </c>
      <c r="J11" s="628" t="s">
        <v>1120</v>
      </c>
      <c r="K11" s="628" t="s">
        <v>1115</v>
      </c>
      <c r="L11" s="628" t="s">
        <v>1119</v>
      </c>
      <c r="M11" s="628" t="s">
        <v>1117</v>
      </c>
    </row>
    <row r="12" spans="1:13">
      <c r="A12" s="683">
        <v>2006</v>
      </c>
      <c r="B12" s="682">
        <v>100</v>
      </c>
      <c r="C12" s="681">
        <v>37.5</v>
      </c>
      <c r="D12" s="681">
        <v>62.5</v>
      </c>
      <c r="E12" s="681">
        <f>E5/B5*100</f>
        <v>3.8712483688560244</v>
      </c>
      <c r="F12" s="681">
        <f>F5/B5*100</f>
        <v>12.483688560243584</v>
      </c>
      <c r="G12" s="681">
        <f>G5/C5*100</f>
        <v>17.497103128621088</v>
      </c>
      <c r="H12" s="681">
        <f>H5/D5*100</f>
        <v>9.4707520891364894</v>
      </c>
      <c r="I12" s="681">
        <f>I5/E5*100</f>
        <v>23.595505617977526</v>
      </c>
      <c r="J12" s="681">
        <f>J5/B5*100</f>
        <v>87.516311439756407</v>
      </c>
      <c r="K12" s="681">
        <f>K5/C5*100</f>
        <v>82.502896871378908</v>
      </c>
      <c r="L12" s="681">
        <f>L5/D5*100</f>
        <v>90.529247910863504</v>
      </c>
      <c r="M12" s="681">
        <f>M5/E5*100</f>
        <v>76.404494382022463</v>
      </c>
    </row>
    <row r="13" spans="1:13">
      <c r="A13" s="683">
        <v>2007</v>
      </c>
      <c r="B13" s="682">
        <v>100</v>
      </c>
      <c r="C13" s="681">
        <v>37.1</v>
      </c>
      <c r="D13" s="681">
        <v>62.9</v>
      </c>
      <c r="E13" s="681">
        <f t="shared" ref="E13:E17" si="1">E6/B6*100</f>
        <v>3.844434510505141</v>
      </c>
      <c r="F13" s="681">
        <f t="shared" ref="F13:I17" si="2">F6/B6*100</f>
        <v>12.114438980777829</v>
      </c>
      <c r="G13" s="681">
        <f t="shared" si="2"/>
        <v>16.043425814234016</v>
      </c>
      <c r="H13" s="681">
        <f t="shared" si="2"/>
        <v>9.8011363636363633</v>
      </c>
      <c r="I13" s="681">
        <f t="shared" si="2"/>
        <v>39.534883720930232</v>
      </c>
      <c r="J13" s="681">
        <f t="shared" ref="J13:M17" si="3">J6/B6*100</f>
        <v>87.885561019222166</v>
      </c>
      <c r="K13" s="681">
        <f t="shared" si="3"/>
        <v>83.956574185765987</v>
      </c>
      <c r="L13" s="681">
        <f t="shared" si="3"/>
        <v>90.19886363636364</v>
      </c>
      <c r="M13" s="681">
        <f t="shared" si="3"/>
        <v>60.465116279069761</v>
      </c>
    </row>
    <row r="14" spans="1:13">
      <c r="A14" s="683">
        <v>2008</v>
      </c>
      <c r="B14" s="682">
        <v>100</v>
      </c>
      <c r="C14" s="681">
        <v>37.799999999999997</v>
      </c>
      <c r="D14" s="681">
        <v>65.2</v>
      </c>
      <c r="E14" s="681">
        <f t="shared" si="1"/>
        <v>4.1611332447985836</v>
      </c>
      <c r="F14" s="681">
        <f t="shared" si="2"/>
        <v>14.342629482071715</v>
      </c>
      <c r="G14" s="681">
        <f t="shared" si="2"/>
        <v>16.921119592875318</v>
      </c>
      <c r="H14" s="681">
        <f t="shared" si="2"/>
        <v>12.966734555329259</v>
      </c>
      <c r="I14" s="681">
        <f t="shared" si="2"/>
        <v>12.76595744680851</v>
      </c>
      <c r="J14" s="681">
        <f t="shared" si="3"/>
        <v>85.657370517928285</v>
      </c>
      <c r="K14" s="681">
        <f t="shared" si="3"/>
        <v>83.078880407124672</v>
      </c>
      <c r="L14" s="681">
        <f t="shared" si="3"/>
        <v>87.033265444670732</v>
      </c>
      <c r="M14" s="681">
        <f t="shared" si="3"/>
        <v>87.2340425531915</v>
      </c>
    </row>
    <row r="15" spans="1:13">
      <c r="A15" s="683">
        <v>2009</v>
      </c>
      <c r="B15" s="682">
        <v>100</v>
      </c>
      <c r="C15" s="681">
        <v>35.9</v>
      </c>
      <c r="D15" s="681">
        <v>64.099999999999994</v>
      </c>
      <c r="E15" s="681">
        <f t="shared" si="1"/>
        <v>5.4647160068846814</v>
      </c>
      <c r="F15" s="681">
        <f t="shared" si="2"/>
        <v>14.371772805507746</v>
      </c>
      <c r="G15" s="681">
        <f t="shared" si="2"/>
        <v>17.146282973621101</v>
      </c>
      <c r="H15" s="681">
        <f t="shared" si="2"/>
        <v>12.818791946308725</v>
      </c>
      <c r="I15" s="681">
        <f t="shared" si="2"/>
        <v>21.259842519685041</v>
      </c>
      <c r="J15" s="681">
        <f t="shared" si="3"/>
        <v>85.628227194492254</v>
      </c>
      <c r="K15" s="681">
        <f t="shared" si="3"/>
        <v>82.853717026378888</v>
      </c>
      <c r="L15" s="681">
        <f t="shared" si="3"/>
        <v>87.181208053691279</v>
      </c>
      <c r="M15" s="681">
        <f t="shared" si="3"/>
        <v>78.740157480314963</v>
      </c>
    </row>
    <row r="16" spans="1:13">
      <c r="A16" s="683">
        <v>2010</v>
      </c>
      <c r="B16" s="682">
        <v>100</v>
      </c>
      <c r="C16" s="681">
        <v>37.700000000000003</v>
      </c>
      <c r="D16" s="681">
        <v>62.3</v>
      </c>
      <c r="E16" s="681">
        <f t="shared" si="1"/>
        <v>6.5096359743040688</v>
      </c>
      <c r="F16" s="681">
        <f t="shared" si="2"/>
        <v>14.346895074946467</v>
      </c>
      <c r="G16" s="681">
        <f t="shared" si="2"/>
        <v>15.340909090909092</v>
      </c>
      <c r="H16" s="681">
        <f t="shared" si="2"/>
        <v>13.745704467353953</v>
      </c>
      <c r="I16" s="681">
        <f t="shared" si="2"/>
        <v>28.289473684210524</v>
      </c>
      <c r="J16" s="681">
        <f t="shared" si="3"/>
        <v>85.65310492505354</v>
      </c>
      <c r="K16" s="681">
        <f t="shared" si="3"/>
        <v>84.659090909090907</v>
      </c>
      <c r="L16" s="681">
        <f t="shared" si="3"/>
        <v>86.254295532646054</v>
      </c>
      <c r="M16" s="681">
        <f t="shared" si="3"/>
        <v>71.710526315789465</v>
      </c>
    </row>
    <row r="17" spans="1:13">
      <c r="A17" s="683">
        <v>2011</v>
      </c>
      <c r="B17" s="682">
        <v>100</v>
      </c>
      <c r="C17" s="681">
        <v>37.6</v>
      </c>
      <c r="D17" s="681">
        <v>62.4</v>
      </c>
      <c r="E17" s="681">
        <f t="shared" si="1"/>
        <v>5.8612975391498878</v>
      </c>
      <c r="F17" s="681">
        <f t="shared" si="2"/>
        <v>15.167785234899329</v>
      </c>
      <c r="G17" s="681">
        <f t="shared" si="2"/>
        <v>17.857142857142858</v>
      </c>
      <c r="H17" s="681">
        <f t="shared" si="2"/>
        <v>13.548387096774196</v>
      </c>
      <c r="I17" s="681">
        <f t="shared" si="2"/>
        <v>30.534351145038169</v>
      </c>
      <c r="J17" s="681">
        <f t="shared" si="3"/>
        <v>84.832214765100673</v>
      </c>
      <c r="K17" s="681">
        <f t="shared" si="3"/>
        <v>82.142857142857139</v>
      </c>
      <c r="L17" s="681">
        <f t="shared" si="3"/>
        <v>86.451612903225808</v>
      </c>
      <c r="M17" s="681">
        <f t="shared" si="3"/>
        <v>69.465648854961842</v>
      </c>
    </row>
    <row r="18" spans="1:13">
      <c r="A18" s="576" t="s">
        <v>512</v>
      </c>
    </row>
    <row r="19" spans="1:13" ht="12.6" customHeight="1">
      <c r="B19" s="576"/>
      <c r="C19" s="576"/>
      <c r="D19" s="576"/>
      <c r="E19" s="576"/>
      <c r="F19" s="576"/>
      <c r="G19" s="576"/>
      <c r="H19" s="576"/>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M1"/>
    </sheetView>
  </sheetViews>
  <sheetFormatPr baseColWidth="10" defaultColWidth="11.25" defaultRowHeight="15"/>
  <cols>
    <col min="1" max="1" width="20.125" style="635" customWidth="1"/>
    <col min="2" max="2" width="9.25" style="635" customWidth="1"/>
    <col min="3" max="4" width="6.625" style="635" customWidth="1"/>
    <col min="5" max="5" width="7.75" style="635" customWidth="1"/>
    <col min="6" max="6" width="8.25" style="635" customWidth="1"/>
    <col min="7" max="7" width="6.875" style="635" customWidth="1"/>
    <col min="8" max="8" width="6.25" style="635" customWidth="1"/>
    <col min="9" max="9" width="8.375" style="635" customWidth="1"/>
    <col min="10" max="10" width="8.625" style="635" customWidth="1"/>
    <col min="11" max="11" width="7.25" style="635" customWidth="1"/>
    <col min="12" max="12" width="7.125" style="635" customWidth="1"/>
    <col min="13" max="13" width="8.625" style="635" customWidth="1"/>
    <col min="14" max="16384" width="11.25" style="635"/>
  </cols>
  <sheetData>
    <row r="1" spans="1:13" ht="27.6" customHeight="1">
      <c r="A1" s="1231" t="s">
        <v>2384</v>
      </c>
      <c r="B1" s="1233"/>
      <c r="C1" s="1233"/>
      <c r="D1" s="1233"/>
      <c r="E1" s="1233"/>
      <c r="F1" s="1233"/>
      <c r="G1" s="1233"/>
      <c r="H1" s="1233"/>
      <c r="I1" s="1233"/>
      <c r="J1" s="1233"/>
      <c r="K1" s="1234"/>
      <c r="L1" s="1234"/>
      <c r="M1" s="1234"/>
    </row>
    <row r="2" spans="1:13" ht="25.5">
      <c r="A2" s="678" t="s">
        <v>1110</v>
      </c>
      <c r="B2" s="1200" t="s">
        <v>17</v>
      </c>
      <c r="C2" s="1200"/>
      <c r="D2" s="1200"/>
      <c r="E2" s="1200"/>
      <c r="F2" s="1200" t="s">
        <v>1111</v>
      </c>
      <c r="G2" s="1200"/>
      <c r="H2" s="1200"/>
      <c r="I2" s="1200"/>
      <c r="J2" s="1200" t="s">
        <v>1112</v>
      </c>
      <c r="K2" s="1200"/>
      <c r="L2" s="1200"/>
      <c r="M2" s="1200"/>
    </row>
    <row r="3" spans="1:13" ht="14.45" customHeight="1">
      <c r="A3" s="678"/>
      <c r="B3" s="1199" t="s">
        <v>545</v>
      </c>
      <c r="C3" s="1229" t="s">
        <v>1113</v>
      </c>
      <c r="D3" s="1230"/>
      <c r="E3" s="1230"/>
      <c r="F3" s="1199" t="s">
        <v>1124</v>
      </c>
      <c r="G3" s="1229" t="s">
        <v>1113</v>
      </c>
      <c r="H3" s="1230"/>
      <c r="I3" s="1230"/>
      <c r="J3" s="1199" t="s">
        <v>1124</v>
      </c>
      <c r="K3" s="1229" t="s">
        <v>754</v>
      </c>
      <c r="L3" s="1230"/>
      <c r="M3" s="1230"/>
    </row>
    <row r="4" spans="1:13" ht="25.5">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80">
        <f>F5+J5</f>
        <v>934</v>
      </c>
      <c r="C5" s="634">
        <f>G5+K5</f>
        <v>462</v>
      </c>
      <c r="D5" s="634">
        <f>H5+L5</f>
        <v>472</v>
      </c>
      <c r="E5" s="634">
        <f>I5+M5</f>
        <v>106</v>
      </c>
      <c r="F5" s="634">
        <v>148</v>
      </c>
      <c r="G5" s="634">
        <v>71</v>
      </c>
      <c r="H5" s="634">
        <v>77</v>
      </c>
      <c r="I5" s="634">
        <v>25</v>
      </c>
      <c r="J5" s="634">
        <v>786</v>
      </c>
      <c r="K5" s="634">
        <v>391</v>
      </c>
      <c r="L5" s="634">
        <v>395</v>
      </c>
      <c r="M5" s="634">
        <v>81</v>
      </c>
    </row>
    <row r="6" spans="1:13">
      <c r="A6" s="683">
        <v>2007</v>
      </c>
      <c r="B6" s="680">
        <f t="shared" ref="B6:C10" si="0">F6+J6</f>
        <v>1059</v>
      </c>
      <c r="C6" s="634">
        <f t="shared" si="0"/>
        <v>489</v>
      </c>
      <c r="D6" s="634">
        <v>570</v>
      </c>
      <c r="E6" s="634">
        <f>I6+M6</f>
        <v>123</v>
      </c>
      <c r="F6" s="634">
        <v>160</v>
      </c>
      <c r="G6" s="634">
        <v>63</v>
      </c>
      <c r="H6" s="634">
        <v>97</v>
      </c>
      <c r="I6" s="634">
        <v>20</v>
      </c>
      <c r="J6" s="634">
        <v>899</v>
      </c>
      <c r="K6" s="634">
        <v>426</v>
      </c>
      <c r="L6" s="634">
        <v>473</v>
      </c>
      <c r="M6" s="634">
        <v>103</v>
      </c>
    </row>
    <row r="7" spans="1:13">
      <c r="A7" s="683">
        <v>2008</v>
      </c>
      <c r="B7" s="680">
        <f t="shared" si="0"/>
        <v>1137</v>
      </c>
      <c r="C7" s="634">
        <f t="shared" si="0"/>
        <v>533</v>
      </c>
      <c r="D7" s="634">
        <v>604</v>
      </c>
      <c r="E7" s="634">
        <f t="shared" ref="E7:E10" si="1">I7+M7</f>
        <v>160</v>
      </c>
      <c r="F7" s="634">
        <v>203</v>
      </c>
      <c r="G7" s="634">
        <v>90</v>
      </c>
      <c r="H7" s="634">
        <v>113</v>
      </c>
      <c r="I7" s="634">
        <v>35</v>
      </c>
      <c r="J7" s="634">
        <v>934</v>
      </c>
      <c r="K7" s="634">
        <v>443</v>
      </c>
      <c r="L7" s="634">
        <v>491</v>
      </c>
      <c r="M7" s="634">
        <v>125</v>
      </c>
    </row>
    <row r="8" spans="1:13">
      <c r="A8" s="683">
        <v>2009</v>
      </c>
      <c r="B8" s="680">
        <f t="shared" si="0"/>
        <v>1219</v>
      </c>
      <c r="C8" s="634">
        <f t="shared" si="0"/>
        <v>569</v>
      </c>
      <c r="D8" s="634">
        <v>650</v>
      </c>
      <c r="E8" s="634">
        <f t="shared" si="1"/>
        <v>189</v>
      </c>
      <c r="F8" s="634">
        <v>241</v>
      </c>
      <c r="G8" s="634">
        <v>99</v>
      </c>
      <c r="H8" s="634">
        <v>142</v>
      </c>
      <c r="I8" s="634">
        <v>52</v>
      </c>
      <c r="J8" s="634">
        <v>978</v>
      </c>
      <c r="K8" s="634">
        <v>470</v>
      </c>
      <c r="L8" s="634">
        <v>508</v>
      </c>
      <c r="M8" s="634">
        <v>137</v>
      </c>
    </row>
    <row r="9" spans="1:13">
      <c r="A9" s="683">
        <v>2010</v>
      </c>
      <c r="B9" s="680">
        <f t="shared" si="0"/>
        <v>1257</v>
      </c>
      <c r="C9" s="634">
        <f t="shared" si="0"/>
        <v>556</v>
      </c>
      <c r="D9" s="634">
        <v>701</v>
      </c>
      <c r="E9" s="634">
        <f t="shared" si="1"/>
        <v>230</v>
      </c>
      <c r="F9" s="634">
        <v>292</v>
      </c>
      <c r="G9" s="634">
        <v>97</v>
      </c>
      <c r="H9" s="634">
        <v>195</v>
      </c>
      <c r="I9" s="634">
        <v>69</v>
      </c>
      <c r="J9" s="634">
        <v>965</v>
      </c>
      <c r="K9" s="634">
        <v>459</v>
      </c>
      <c r="L9" s="634">
        <v>506</v>
      </c>
      <c r="M9" s="634">
        <v>161</v>
      </c>
    </row>
    <row r="10" spans="1:13">
      <c r="A10" s="683">
        <v>2011</v>
      </c>
      <c r="B10" s="680">
        <f t="shared" si="0"/>
        <v>1180</v>
      </c>
      <c r="C10" s="634">
        <f t="shared" si="0"/>
        <v>568</v>
      </c>
      <c r="D10" s="634">
        <v>612</v>
      </c>
      <c r="E10" s="634">
        <f t="shared" si="1"/>
        <v>220</v>
      </c>
      <c r="F10" s="634">
        <v>294</v>
      </c>
      <c r="G10" s="634">
        <v>126</v>
      </c>
      <c r="H10" s="634">
        <v>168</v>
      </c>
      <c r="I10" s="634">
        <v>69</v>
      </c>
      <c r="J10" s="634">
        <v>886</v>
      </c>
      <c r="K10" s="634">
        <v>442</v>
      </c>
      <c r="L10" s="634">
        <v>444</v>
      </c>
      <c r="M10" s="634">
        <v>151</v>
      </c>
    </row>
    <row r="11" spans="1:13" ht="25.5">
      <c r="A11" s="679" t="s">
        <v>1114</v>
      </c>
      <c r="B11" s="628" t="s">
        <v>1126</v>
      </c>
      <c r="C11" s="628" t="s">
        <v>1115</v>
      </c>
      <c r="D11" s="628" t="s">
        <v>1116</v>
      </c>
      <c r="E11" s="628" t="s">
        <v>1117</v>
      </c>
      <c r="F11" s="628" t="s">
        <v>1118</v>
      </c>
      <c r="G11" s="628" t="s">
        <v>1115</v>
      </c>
      <c r="H11" s="628" t="s">
        <v>1119</v>
      </c>
      <c r="I11" s="628" t="s">
        <v>1117</v>
      </c>
      <c r="J11" s="628" t="s">
        <v>1118</v>
      </c>
      <c r="K11" s="628" t="s">
        <v>1115</v>
      </c>
      <c r="L11" s="628" t="s">
        <v>1119</v>
      </c>
      <c r="M11" s="628" t="s">
        <v>1117</v>
      </c>
    </row>
    <row r="12" spans="1:13">
      <c r="A12" s="683">
        <v>2006</v>
      </c>
      <c r="B12" s="682">
        <v>100</v>
      </c>
      <c r="C12" s="681">
        <v>49.5</v>
      </c>
      <c r="D12" s="681">
        <v>50.5</v>
      </c>
      <c r="E12" s="681">
        <f>E5/B5*100</f>
        <v>11.349036402569594</v>
      </c>
      <c r="F12" s="681">
        <v>15.8</v>
      </c>
      <c r="G12" s="681">
        <v>15.4</v>
      </c>
      <c r="H12" s="681">
        <v>16.3</v>
      </c>
      <c r="I12" s="681">
        <f>I5/E5*100</f>
        <v>23.584905660377359</v>
      </c>
      <c r="J12" s="681">
        <v>84.2</v>
      </c>
      <c r="K12" s="681">
        <v>84.6</v>
      </c>
      <c r="L12" s="681">
        <v>83.7</v>
      </c>
      <c r="M12" s="681">
        <f>M5/E5*100</f>
        <v>76.415094339622641</v>
      </c>
    </row>
    <row r="13" spans="1:13">
      <c r="A13" s="683">
        <v>2007</v>
      </c>
      <c r="B13" s="682">
        <v>100</v>
      </c>
      <c r="C13" s="681">
        <v>46.2</v>
      </c>
      <c r="D13" s="681">
        <v>53.8</v>
      </c>
      <c r="E13" s="681">
        <f t="shared" ref="E13:E17" si="2">E6/B6*100</f>
        <v>11.614730878186968</v>
      </c>
      <c r="F13" s="681">
        <v>15.1</v>
      </c>
      <c r="G13" s="681">
        <v>12.9</v>
      </c>
      <c r="H13" s="681">
        <v>17</v>
      </c>
      <c r="I13" s="681">
        <f t="shared" ref="I13:I17" si="3">I6/E6*100</f>
        <v>16.260162601626014</v>
      </c>
      <c r="J13" s="681">
        <v>84.9</v>
      </c>
      <c r="K13" s="681">
        <v>87.1</v>
      </c>
      <c r="L13" s="681">
        <v>83</v>
      </c>
      <c r="M13" s="681">
        <f t="shared" ref="M13:M17" si="4">M6/E6*100</f>
        <v>83.739837398373979</v>
      </c>
    </row>
    <row r="14" spans="1:13">
      <c r="A14" s="683">
        <v>2008</v>
      </c>
      <c r="B14" s="682">
        <v>100</v>
      </c>
      <c r="C14" s="681">
        <v>46.9</v>
      </c>
      <c r="D14" s="681">
        <v>53.1</v>
      </c>
      <c r="E14" s="681">
        <f t="shared" si="2"/>
        <v>14.072119613016712</v>
      </c>
      <c r="F14" s="681">
        <v>17.899999999999999</v>
      </c>
      <c r="G14" s="681">
        <v>16.899999999999999</v>
      </c>
      <c r="H14" s="681">
        <v>18.7</v>
      </c>
      <c r="I14" s="681">
        <f t="shared" si="3"/>
        <v>21.875</v>
      </c>
      <c r="J14" s="681">
        <v>82.1</v>
      </c>
      <c r="K14" s="681">
        <v>83.1</v>
      </c>
      <c r="L14" s="681">
        <v>81.3</v>
      </c>
      <c r="M14" s="681">
        <f t="shared" si="4"/>
        <v>78.125</v>
      </c>
    </row>
    <row r="15" spans="1:13">
      <c r="A15" s="683">
        <v>2009</v>
      </c>
      <c r="B15" s="682">
        <v>100</v>
      </c>
      <c r="C15" s="681">
        <v>46.7</v>
      </c>
      <c r="D15" s="681">
        <v>53.3</v>
      </c>
      <c r="E15" s="681">
        <f t="shared" si="2"/>
        <v>15.504511894995899</v>
      </c>
      <c r="F15" s="681">
        <v>19.8</v>
      </c>
      <c r="G15" s="681">
        <v>17.399999999999999</v>
      </c>
      <c r="H15" s="681">
        <v>21.9</v>
      </c>
      <c r="I15" s="681">
        <f t="shared" si="3"/>
        <v>27.513227513227513</v>
      </c>
      <c r="J15" s="681">
        <v>80.2</v>
      </c>
      <c r="K15" s="681">
        <v>82.6</v>
      </c>
      <c r="L15" s="681">
        <v>78.099999999999994</v>
      </c>
      <c r="M15" s="681">
        <f t="shared" si="4"/>
        <v>72.486772486772495</v>
      </c>
    </row>
    <row r="16" spans="1:13">
      <c r="A16" s="683">
        <v>2010</v>
      </c>
      <c r="B16" s="682">
        <v>100</v>
      </c>
      <c r="C16" s="681">
        <v>44.2</v>
      </c>
      <c r="D16" s="681">
        <v>55.8</v>
      </c>
      <c r="E16" s="681">
        <f t="shared" si="2"/>
        <v>18.297533810660301</v>
      </c>
      <c r="F16" s="681">
        <v>23.2</v>
      </c>
      <c r="G16" s="681">
        <v>17.399999999999999</v>
      </c>
      <c r="H16" s="681">
        <v>27.8</v>
      </c>
      <c r="I16" s="681">
        <f t="shared" si="3"/>
        <v>30</v>
      </c>
      <c r="J16" s="681">
        <v>76.8</v>
      </c>
      <c r="K16" s="681">
        <v>82.6</v>
      </c>
      <c r="L16" s="681">
        <v>72.2</v>
      </c>
      <c r="M16" s="681">
        <f t="shared" si="4"/>
        <v>70</v>
      </c>
    </row>
    <row r="17" spans="1:13">
      <c r="A17" s="683">
        <v>2011</v>
      </c>
      <c r="B17" s="682">
        <v>100</v>
      </c>
      <c r="C17" s="681">
        <v>48.1</v>
      </c>
      <c r="D17" s="681">
        <v>51.9</v>
      </c>
      <c r="E17" s="681">
        <f t="shared" si="2"/>
        <v>18.64406779661017</v>
      </c>
      <c r="F17" s="681">
        <v>24.9</v>
      </c>
      <c r="G17" s="681">
        <v>22.2</v>
      </c>
      <c r="H17" s="681">
        <v>27.5</v>
      </c>
      <c r="I17" s="681">
        <f t="shared" si="3"/>
        <v>31.363636363636367</v>
      </c>
      <c r="J17" s="681">
        <v>75.099999999999994</v>
      </c>
      <c r="K17" s="681">
        <v>77.8</v>
      </c>
      <c r="L17" s="681">
        <v>72.5</v>
      </c>
      <c r="M17" s="681">
        <f t="shared" si="4"/>
        <v>68.63636363636364</v>
      </c>
    </row>
    <row r="18" spans="1:13">
      <c r="A18" s="576" t="s">
        <v>512</v>
      </c>
    </row>
    <row r="19" spans="1:13" ht="12.6" customHeight="1">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
    </sheetView>
  </sheetViews>
  <sheetFormatPr baseColWidth="10" defaultColWidth="11.25" defaultRowHeight="15"/>
  <cols>
    <col min="1" max="1" width="20.25" style="635" customWidth="1"/>
    <col min="2" max="2" width="9.25" style="635" customWidth="1"/>
    <col min="3" max="3" width="7.625" style="635" customWidth="1"/>
    <col min="4" max="4" width="6.375" style="635" customWidth="1"/>
    <col min="5" max="5" width="8.75" style="635" customWidth="1"/>
    <col min="6" max="6" width="9.25" style="635" customWidth="1"/>
    <col min="7" max="7" width="8.25" style="635" customWidth="1"/>
    <col min="8" max="8" width="6.25" style="635" customWidth="1"/>
    <col min="9" max="9" width="8" style="635" customWidth="1"/>
    <col min="10" max="10" width="8.875" style="635" customWidth="1"/>
    <col min="11" max="11" width="8.75" style="635" customWidth="1"/>
    <col min="12" max="12" width="6.875" style="635" customWidth="1"/>
    <col min="13" max="13" width="8.75" style="635" customWidth="1"/>
    <col min="14" max="16384" width="11.25" style="635"/>
  </cols>
  <sheetData>
    <row r="1" spans="1:13" ht="27.6" customHeight="1">
      <c r="A1" s="1231" t="s">
        <v>2383</v>
      </c>
      <c r="B1" s="1233"/>
      <c r="C1" s="1233"/>
      <c r="D1" s="1233"/>
      <c r="E1" s="1233"/>
      <c r="F1" s="1233"/>
      <c r="G1" s="1233"/>
      <c r="H1" s="1233"/>
      <c r="I1" s="1233"/>
      <c r="J1" s="1233"/>
      <c r="K1" s="1234"/>
      <c r="L1" s="1234"/>
      <c r="M1" s="1234"/>
    </row>
    <row r="2" spans="1:13" ht="37.9" customHeight="1">
      <c r="A2" s="678" t="s">
        <v>1110</v>
      </c>
      <c r="B2" s="1200" t="s">
        <v>17</v>
      </c>
      <c r="C2" s="1200"/>
      <c r="D2" s="1200"/>
      <c r="E2" s="1200"/>
      <c r="F2" s="1200" t="s">
        <v>1111</v>
      </c>
      <c r="G2" s="1200"/>
      <c r="H2" s="1200"/>
      <c r="I2" s="1200"/>
      <c r="J2" s="1200" t="s">
        <v>1112</v>
      </c>
      <c r="K2" s="1200"/>
      <c r="L2" s="1200"/>
      <c r="M2" s="1200"/>
    </row>
    <row r="3" spans="1:13" ht="14.45" customHeight="1">
      <c r="A3" s="678"/>
      <c r="B3" s="1199" t="s">
        <v>545</v>
      </c>
      <c r="C3" s="1229" t="s">
        <v>1113</v>
      </c>
      <c r="D3" s="1230"/>
      <c r="E3" s="1230"/>
      <c r="F3" s="1199" t="s">
        <v>1124</v>
      </c>
      <c r="G3" s="1229" t="s">
        <v>1113</v>
      </c>
      <c r="H3" s="1230"/>
      <c r="I3" s="1230"/>
      <c r="J3" s="1199" t="s">
        <v>1124</v>
      </c>
      <c r="K3" s="1229" t="s">
        <v>754</v>
      </c>
      <c r="L3" s="1230"/>
      <c r="M3" s="1230"/>
    </row>
    <row r="4" spans="1:13" ht="25.5">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34">
        <f>F5+J5</f>
        <v>552</v>
      </c>
      <c r="C5" s="634">
        <f>G5+K5</f>
        <v>218</v>
      </c>
      <c r="D5" s="634">
        <f>H5+L5</f>
        <v>334</v>
      </c>
      <c r="E5" s="634">
        <f>I5+M5</f>
        <v>16</v>
      </c>
      <c r="F5" s="634">
        <v>57</v>
      </c>
      <c r="G5" s="634">
        <v>0</v>
      </c>
      <c r="H5" s="634">
        <v>57</v>
      </c>
      <c r="I5" s="634">
        <v>4</v>
      </c>
      <c r="J5" s="634">
        <v>495</v>
      </c>
      <c r="K5" s="634">
        <v>218</v>
      </c>
      <c r="L5" s="634">
        <v>277</v>
      </c>
      <c r="M5" s="634">
        <v>12</v>
      </c>
    </row>
    <row r="6" spans="1:13">
      <c r="A6" s="683">
        <v>2007</v>
      </c>
      <c r="B6" s="634">
        <v>556</v>
      </c>
      <c r="C6" s="634">
        <v>237</v>
      </c>
      <c r="D6" s="634">
        <v>319</v>
      </c>
      <c r="E6" s="634">
        <f>I6+M6</f>
        <v>16</v>
      </c>
      <c r="F6" s="634">
        <v>59</v>
      </c>
      <c r="G6" s="634">
        <v>29</v>
      </c>
      <c r="H6" s="634">
        <v>30</v>
      </c>
      <c r="I6" s="634">
        <v>3</v>
      </c>
      <c r="J6" s="634">
        <v>497</v>
      </c>
      <c r="K6" s="634">
        <v>208</v>
      </c>
      <c r="L6" s="634">
        <v>289</v>
      </c>
      <c r="M6" s="634">
        <v>13</v>
      </c>
    </row>
    <row r="7" spans="1:13">
      <c r="A7" s="683">
        <v>2008</v>
      </c>
      <c r="B7" s="634">
        <v>573</v>
      </c>
      <c r="C7" s="634">
        <v>226</v>
      </c>
      <c r="D7" s="634">
        <v>347</v>
      </c>
      <c r="E7" s="634">
        <f>I7+M7</f>
        <v>15</v>
      </c>
      <c r="F7" s="634">
        <v>62</v>
      </c>
      <c r="G7" s="634">
        <v>22</v>
      </c>
      <c r="H7" s="634">
        <v>40</v>
      </c>
      <c r="I7" s="634">
        <v>3</v>
      </c>
      <c r="J7" s="634">
        <v>511</v>
      </c>
      <c r="K7" s="634">
        <v>204</v>
      </c>
      <c r="L7" s="634">
        <v>307</v>
      </c>
      <c r="M7" s="634">
        <v>12</v>
      </c>
    </row>
    <row r="8" spans="1:13">
      <c r="A8" s="683">
        <v>2009</v>
      </c>
      <c r="B8" s="634">
        <v>613</v>
      </c>
      <c r="C8" s="634">
        <v>265</v>
      </c>
      <c r="D8" s="634">
        <v>348</v>
      </c>
      <c r="E8" s="634">
        <f>I8+M8</f>
        <v>25</v>
      </c>
      <c r="F8" s="634">
        <v>79</v>
      </c>
      <c r="G8" s="634">
        <v>28</v>
      </c>
      <c r="H8" s="634">
        <v>51</v>
      </c>
      <c r="I8" s="634">
        <v>3</v>
      </c>
      <c r="J8" s="634">
        <v>534</v>
      </c>
      <c r="K8" s="634">
        <v>237</v>
      </c>
      <c r="L8" s="634">
        <v>297</v>
      </c>
      <c r="M8" s="634">
        <v>22</v>
      </c>
    </row>
    <row r="9" spans="1:13">
      <c r="A9" s="683">
        <v>2010</v>
      </c>
      <c r="B9" s="634">
        <v>617</v>
      </c>
      <c r="C9" s="634">
        <v>254</v>
      </c>
      <c r="D9" s="634">
        <v>363</v>
      </c>
      <c r="E9" s="634">
        <f>I9+M9</f>
        <v>23</v>
      </c>
      <c r="F9" s="634">
        <v>91</v>
      </c>
      <c r="G9" s="634">
        <v>30</v>
      </c>
      <c r="H9" s="634">
        <v>61</v>
      </c>
      <c r="I9" s="634">
        <v>6</v>
      </c>
      <c r="J9" s="634">
        <v>526</v>
      </c>
      <c r="K9" s="634">
        <v>224</v>
      </c>
      <c r="L9" s="634">
        <v>302</v>
      </c>
      <c r="M9" s="634">
        <v>17</v>
      </c>
    </row>
    <row r="10" spans="1:13">
      <c r="A10" s="683">
        <v>2011</v>
      </c>
      <c r="B10" s="634">
        <v>653</v>
      </c>
      <c r="C10" s="634">
        <v>271</v>
      </c>
      <c r="D10" s="634">
        <v>382</v>
      </c>
      <c r="E10" s="634">
        <f>I10+M10</f>
        <v>10</v>
      </c>
      <c r="F10" s="634">
        <v>100</v>
      </c>
      <c r="G10" s="634">
        <v>49</v>
      </c>
      <c r="H10" s="634">
        <v>51</v>
      </c>
      <c r="I10" s="634">
        <v>7</v>
      </c>
      <c r="J10" s="634">
        <v>553</v>
      </c>
      <c r="K10" s="634">
        <v>222</v>
      </c>
      <c r="L10" s="634">
        <v>331</v>
      </c>
      <c r="M10" s="634">
        <v>3</v>
      </c>
    </row>
    <row r="11" spans="1:13" ht="25.5">
      <c r="A11" s="679" t="s">
        <v>1114</v>
      </c>
      <c r="B11" s="628" t="s">
        <v>545</v>
      </c>
      <c r="C11" s="628" t="s">
        <v>1115</v>
      </c>
      <c r="D11" s="628" t="s">
        <v>1119</v>
      </c>
      <c r="E11" s="628" t="s">
        <v>1117</v>
      </c>
      <c r="F11" s="628" t="s">
        <v>1118</v>
      </c>
      <c r="G11" s="628" t="s">
        <v>1115</v>
      </c>
      <c r="H11" s="628" t="s">
        <v>1119</v>
      </c>
      <c r="I11" s="628" t="s">
        <v>1117</v>
      </c>
      <c r="J11" s="628" t="s">
        <v>1118</v>
      </c>
      <c r="K11" s="628" t="s">
        <v>1115</v>
      </c>
      <c r="L11" s="628" t="s">
        <v>1119</v>
      </c>
      <c r="M11" s="628" t="s">
        <v>1117</v>
      </c>
    </row>
    <row r="12" spans="1:13">
      <c r="A12" s="683">
        <v>2006</v>
      </c>
      <c r="B12" s="682">
        <v>100</v>
      </c>
      <c r="C12" s="684">
        <f>C5/B5*100</f>
        <v>39.492753623188406</v>
      </c>
      <c r="D12" s="684">
        <f>D5/B5*100</f>
        <v>60.507246376811594</v>
      </c>
      <c r="E12" s="684">
        <f>E5/B5*100</f>
        <v>2.8985507246376812</v>
      </c>
      <c r="F12" s="684">
        <f>F5/B5*100</f>
        <v>10.326086956521738</v>
      </c>
      <c r="G12" s="684">
        <f>G5/C5*100</f>
        <v>0</v>
      </c>
      <c r="H12" s="684">
        <f>H5/D5*100</f>
        <v>17.065868263473057</v>
      </c>
      <c r="I12" s="684">
        <f>I5/E5*100</f>
        <v>25</v>
      </c>
      <c r="J12" s="684">
        <f>J5/B5*100</f>
        <v>89.673913043478265</v>
      </c>
      <c r="K12" s="685">
        <f>K5/C5*100</f>
        <v>100</v>
      </c>
      <c r="L12" s="684">
        <f>L5/D5*100</f>
        <v>82.93413173652695</v>
      </c>
      <c r="M12" s="684">
        <f>M5/E5*100</f>
        <v>75</v>
      </c>
    </row>
    <row r="13" spans="1:13">
      <c r="A13" s="683">
        <v>2007</v>
      </c>
      <c r="B13" s="682">
        <v>100</v>
      </c>
      <c r="C13" s="684">
        <f t="shared" ref="C13:C17" si="0">C6/B6*100</f>
        <v>42.625899280575538</v>
      </c>
      <c r="D13" s="684">
        <f t="shared" ref="D13:D17" si="1">D6/B6*100</f>
        <v>57.374100719424462</v>
      </c>
      <c r="E13" s="684">
        <f t="shared" ref="E13:E17" si="2">E6/B6*100</f>
        <v>2.877697841726619</v>
      </c>
      <c r="F13" s="684">
        <v>10.6</v>
      </c>
      <c r="G13" s="684">
        <v>12.2</v>
      </c>
      <c r="H13" s="684">
        <v>9.4</v>
      </c>
      <c r="I13" s="684">
        <f>I6/E6*100</f>
        <v>18.75</v>
      </c>
      <c r="J13" s="684">
        <f t="shared" ref="J13:M17" si="3">J6/B6*100</f>
        <v>89.388489208633089</v>
      </c>
      <c r="K13" s="684">
        <f t="shared" si="3"/>
        <v>87.763713080168785</v>
      </c>
      <c r="L13" s="684">
        <f t="shared" si="3"/>
        <v>90.595611285266457</v>
      </c>
      <c r="M13" s="684">
        <f t="shared" si="3"/>
        <v>81.25</v>
      </c>
    </row>
    <row r="14" spans="1:13">
      <c r="A14" s="683">
        <v>2008</v>
      </c>
      <c r="B14" s="682">
        <v>100</v>
      </c>
      <c r="C14" s="684">
        <f t="shared" si="0"/>
        <v>39.441535776614309</v>
      </c>
      <c r="D14" s="684">
        <f t="shared" si="1"/>
        <v>60.558464223385691</v>
      </c>
      <c r="E14" s="684">
        <f t="shared" si="2"/>
        <v>2.6178010471204187</v>
      </c>
      <c r="F14" s="684">
        <v>10.8</v>
      </c>
      <c r="G14" s="684">
        <v>9.6999999999999993</v>
      </c>
      <c r="H14" s="684">
        <v>11.5</v>
      </c>
      <c r="I14" s="684">
        <f t="shared" ref="I14:I17" si="4">I7/E7*100</f>
        <v>20</v>
      </c>
      <c r="J14" s="684">
        <f t="shared" si="3"/>
        <v>89.179755671902271</v>
      </c>
      <c r="K14" s="684">
        <f t="shared" si="3"/>
        <v>90.265486725663706</v>
      </c>
      <c r="L14" s="684">
        <f t="shared" si="3"/>
        <v>88.472622478386171</v>
      </c>
      <c r="M14" s="684">
        <f t="shared" si="3"/>
        <v>80</v>
      </c>
    </row>
    <row r="15" spans="1:13">
      <c r="A15" s="683">
        <v>2009</v>
      </c>
      <c r="B15" s="682">
        <v>100</v>
      </c>
      <c r="C15" s="684">
        <f t="shared" si="0"/>
        <v>43.230016313213703</v>
      </c>
      <c r="D15" s="684">
        <f t="shared" si="1"/>
        <v>56.769983686786297</v>
      </c>
      <c r="E15" s="684">
        <f t="shared" si="2"/>
        <v>4.0783034257748776</v>
      </c>
      <c r="F15" s="684">
        <v>12.9</v>
      </c>
      <c r="G15" s="684">
        <v>10.6</v>
      </c>
      <c r="H15" s="684">
        <v>14.7</v>
      </c>
      <c r="I15" s="684">
        <f t="shared" si="4"/>
        <v>12</v>
      </c>
      <c r="J15" s="684">
        <f t="shared" si="3"/>
        <v>87.112561174551388</v>
      </c>
      <c r="K15" s="684">
        <f t="shared" si="3"/>
        <v>89.433962264150949</v>
      </c>
      <c r="L15" s="684">
        <f t="shared" si="3"/>
        <v>85.34482758620689</v>
      </c>
      <c r="M15" s="684">
        <f t="shared" si="3"/>
        <v>88</v>
      </c>
    </row>
    <row r="16" spans="1:13">
      <c r="A16" s="683">
        <v>2010</v>
      </c>
      <c r="B16" s="682">
        <v>100</v>
      </c>
      <c r="C16" s="684">
        <f t="shared" si="0"/>
        <v>41.166936790923828</v>
      </c>
      <c r="D16" s="684">
        <f t="shared" si="1"/>
        <v>58.833063209076172</v>
      </c>
      <c r="E16" s="684">
        <f t="shared" si="2"/>
        <v>3.7277147487844409</v>
      </c>
      <c r="F16" s="684">
        <v>14.8</v>
      </c>
      <c r="G16" s="684">
        <v>11.8</v>
      </c>
      <c r="H16" s="684">
        <v>16.8</v>
      </c>
      <c r="I16" s="684">
        <f t="shared" si="4"/>
        <v>26.086956521739129</v>
      </c>
      <c r="J16" s="684">
        <f t="shared" si="3"/>
        <v>85.251215559157217</v>
      </c>
      <c r="K16" s="684">
        <f t="shared" si="3"/>
        <v>88.188976377952756</v>
      </c>
      <c r="L16" s="684">
        <f t="shared" si="3"/>
        <v>83.19559228650138</v>
      </c>
      <c r="M16" s="684">
        <f t="shared" si="3"/>
        <v>73.91304347826086</v>
      </c>
    </row>
    <row r="17" spans="1:13">
      <c r="A17" s="683">
        <v>2011</v>
      </c>
      <c r="B17" s="682">
        <v>100</v>
      </c>
      <c r="C17" s="684">
        <f t="shared" si="0"/>
        <v>41.500765696784079</v>
      </c>
      <c r="D17" s="684">
        <f t="shared" si="1"/>
        <v>58.499234303215928</v>
      </c>
      <c r="E17" s="684">
        <f t="shared" si="2"/>
        <v>1.5313935681470139</v>
      </c>
      <c r="F17" s="684">
        <v>15.3</v>
      </c>
      <c r="G17" s="684">
        <v>18.100000000000001</v>
      </c>
      <c r="H17" s="684">
        <v>13.4</v>
      </c>
      <c r="I17" s="684">
        <f t="shared" si="4"/>
        <v>70</v>
      </c>
      <c r="J17" s="684">
        <f t="shared" si="3"/>
        <v>84.686064318529858</v>
      </c>
      <c r="K17" s="684">
        <f t="shared" si="3"/>
        <v>81.91881918819189</v>
      </c>
      <c r="L17" s="684">
        <f t="shared" si="3"/>
        <v>86.649214659685867</v>
      </c>
      <c r="M17" s="684">
        <f t="shared" si="3"/>
        <v>30</v>
      </c>
    </row>
    <row r="18" spans="1:13">
      <c r="A18" s="576" t="s">
        <v>512</v>
      </c>
      <c r="B18" s="637"/>
      <c r="C18" s="637"/>
      <c r="D18" s="637"/>
      <c r="E18" s="637"/>
      <c r="F18" s="637"/>
      <c r="G18" s="637"/>
      <c r="H18" s="637"/>
      <c r="I18" s="637"/>
      <c r="J18" s="637"/>
      <c r="K18" s="637"/>
      <c r="L18" s="637"/>
      <c r="M18" s="637"/>
    </row>
    <row r="19" spans="1:13" ht="12.6" customHeight="1">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baseColWidth="10" defaultColWidth="11.25" defaultRowHeight="15"/>
  <cols>
    <col min="1" max="1" width="20.375" style="635" customWidth="1"/>
    <col min="2" max="2" width="11.25" style="635"/>
    <col min="3" max="3" width="8.25" style="635" customWidth="1"/>
    <col min="4" max="4" width="6.875" style="635" customWidth="1"/>
    <col min="5" max="5" width="7.75" style="635" customWidth="1"/>
    <col min="6" max="6" width="8.75" style="635" customWidth="1"/>
    <col min="7" max="7" width="7.875" style="635" customWidth="1"/>
    <col min="8" max="8" width="7.125" style="635" customWidth="1"/>
    <col min="9" max="9" width="7.75" style="635" customWidth="1"/>
    <col min="10" max="10" width="8" style="635" customWidth="1"/>
    <col min="11" max="11" width="7.125" style="635" customWidth="1"/>
    <col min="12" max="12" width="6.75" style="635" customWidth="1"/>
    <col min="13" max="13" width="7.75" style="635" customWidth="1"/>
    <col min="14" max="16384" width="11.25" style="635"/>
  </cols>
  <sheetData>
    <row r="1" spans="1:13" ht="27.6" customHeight="1">
      <c r="A1" s="1236" t="s">
        <v>2385</v>
      </c>
      <c r="B1" s="1237"/>
      <c r="C1" s="1237"/>
      <c r="D1" s="1237"/>
      <c r="E1" s="1237"/>
      <c r="F1" s="1237"/>
      <c r="G1" s="1237"/>
      <c r="H1" s="1237"/>
      <c r="I1" s="1237"/>
      <c r="J1" s="1237"/>
      <c r="K1" s="1237"/>
      <c r="L1" s="1237"/>
      <c r="M1" s="1237"/>
    </row>
    <row r="2" spans="1:13" ht="29.45" customHeight="1">
      <c r="A2" s="678" t="s">
        <v>1110</v>
      </c>
      <c r="B2" s="1200" t="s">
        <v>545</v>
      </c>
      <c r="C2" s="1200"/>
      <c r="D2" s="1200"/>
      <c r="E2" s="1200"/>
      <c r="F2" s="1200" t="s">
        <v>1111</v>
      </c>
      <c r="G2" s="1200"/>
      <c r="H2" s="1200"/>
      <c r="I2" s="1200"/>
      <c r="J2" s="1200" t="s">
        <v>1112</v>
      </c>
      <c r="K2" s="1200"/>
      <c r="L2" s="1200"/>
      <c r="M2" s="1200"/>
    </row>
    <row r="3" spans="1:13" ht="14.45" customHeight="1">
      <c r="A3" s="678"/>
      <c r="B3" s="1199" t="s">
        <v>1126</v>
      </c>
      <c r="C3" s="1229" t="s">
        <v>1113</v>
      </c>
      <c r="D3" s="1230"/>
      <c r="E3" s="1230"/>
      <c r="F3" s="1199" t="s">
        <v>1124</v>
      </c>
      <c r="G3" s="1229" t="s">
        <v>1113</v>
      </c>
      <c r="H3" s="1230"/>
      <c r="I3" s="1230"/>
      <c r="J3" s="1199" t="s">
        <v>1124</v>
      </c>
      <c r="K3" s="1229" t="s">
        <v>754</v>
      </c>
      <c r="L3" s="1230"/>
      <c r="M3" s="1230"/>
    </row>
    <row r="4" spans="1:13" ht="34.15" customHeight="1">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2007</v>
      </c>
      <c r="B5" s="634">
        <f>F5+J5</f>
        <v>116</v>
      </c>
      <c r="C5" s="634">
        <f>G5+K5</f>
        <v>82</v>
      </c>
      <c r="D5" s="634">
        <f>H5+L5</f>
        <v>34</v>
      </c>
      <c r="E5" s="634">
        <f>I5+M5</f>
        <v>3</v>
      </c>
      <c r="F5" s="634">
        <v>16</v>
      </c>
      <c r="G5" s="634">
        <v>8</v>
      </c>
      <c r="H5" s="634">
        <v>8</v>
      </c>
      <c r="I5" s="634">
        <v>1</v>
      </c>
      <c r="J5" s="634">
        <v>100</v>
      </c>
      <c r="K5" s="634">
        <v>74</v>
      </c>
      <c r="L5" s="634">
        <v>26</v>
      </c>
      <c r="M5" s="634">
        <v>2</v>
      </c>
    </row>
    <row r="6" spans="1:13">
      <c r="A6" s="683">
        <v>2008</v>
      </c>
      <c r="B6" s="634">
        <f t="shared" ref="B6:E9" si="0">F6+J6</f>
        <v>146</v>
      </c>
      <c r="C6" s="634">
        <f t="shared" si="0"/>
        <v>104</v>
      </c>
      <c r="D6" s="634">
        <f t="shared" si="0"/>
        <v>42</v>
      </c>
      <c r="E6" s="634">
        <f t="shared" si="0"/>
        <v>7</v>
      </c>
      <c r="F6" s="634">
        <v>37</v>
      </c>
      <c r="G6" s="634">
        <v>24</v>
      </c>
      <c r="H6" s="634">
        <v>13</v>
      </c>
      <c r="I6" s="634">
        <v>4</v>
      </c>
      <c r="J6" s="634">
        <v>109</v>
      </c>
      <c r="K6" s="634">
        <v>80</v>
      </c>
      <c r="L6" s="634">
        <v>29</v>
      </c>
      <c r="M6" s="634">
        <v>3</v>
      </c>
    </row>
    <row r="7" spans="1:13">
      <c r="A7" s="683">
        <v>2009</v>
      </c>
      <c r="B7" s="634">
        <f t="shared" si="0"/>
        <v>106</v>
      </c>
      <c r="C7" s="634">
        <f t="shared" si="0"/>
        <v>82</v>
      </c>
      <c r="D7" s="634">
        <f t="shared" si="0"/>
        <v>24</v>
      </c>
      <c r="E7" s="634">
        <f t="shared" si="0"/>
        <v>2</v>
      </c>
      <c r="F7" s="634">
        <v>21</v>
      </c>
      <c r="G7" s="634">
        <v>17</v>
      </c>
      <c r="H7" s="634">
        <v>4</v>
      </c>
      <c r="I7" s="634">
        <v>0</v>
      </c>
      <c r="J7" s="634">
        <v>85</v>
      </c>
      <c r="K7" s="634">
        <v>65</v>
      </c>
      <c r="L7" s="634">
        <v>20</v>
      </c>
      <c r="M7" s="634">
        <v>2</v>
      </c>
    </row>
    <row r="8" spans="1:13">
      <c r="A8" s="683">
        <v>2010</v>
      </c>
      <c r="B8" s="634">
        <f t="shared" si="0"/>
        <v>170</v>
      </c>
      <c r="C8" s="634">
        <f t="shared" si="0"/>
        <v>132</v>
      </c>
      <c r="D8" s="634">
        <f t="shared" si="0"/>
        <v>38</v>
      </c>
      <c r="E8" s="634">
        <f t="shared" si="0"/>
        <v>10</v>
      </c>
      <c r="F8" s="634">
        <v>26</v>
      </c>
      <c r="G8" s="634">
        <v>15</v>
      </c>
      <c r="H8" s="634">
        <v>11</v>
      </c>
      <c r="I8" s="634">
        <v>3</v>
      </c>
      <c r="J8" s="634">
        <v>144</v>
      </c>
      <c r="K8" s="634">
        <v>117</v>
      </c>
      <c r="L8" s="634">
        <v>27</v>
      </c>
      <c r="M8" s="634">
        <v>7</v>
      </c>
    </row>
    <row r="9" spans="1:13">
      <c r="A9" s="683">
        <v>2011</v>
      </c>
      <c r="B9" s="634">
        <f t="shared" si="0"/>
        <v>167</v>
      </c>
      <c r="C9" s="634">
        <f t="shared" si="0"/>
        <v>111</v>
      </c>
      <c r="D9" s="634">
        <f t="shared" si="0"/>
        <v>56</v>
      </c>
      <c r="E9" s="634">
        <f t="shared" si="0"/>
        <v>5</v>
      </c>
      <c r="F9" s="634">
        <v>18</v>
      </c>
      <c r="G9" s="634">
        <v>12</v>
      </c>
      <c r="H9" s="634">
        <v>6</v>
      </c>
      <c r="I9" s="634">
        <v>0</v>
      </c>
      <c r="J9" s="634">
        <v>149</v>
      </c>
      <c r="K9" s="634">
        <v>99</v>
      </c>
      <c r="L9" s="634">
        <v>50</v>
      </c>
      <c r="M9" s="634">
        <v>5</v>
      </c>
    </row>
    <row r="10" spans="1:13" ht="25.5">
      <c r="A10" s="679" t="s">
        <v>1114</v>
      </c>
      <c r="B10" s="628" t="s">
        <v>545</v>
      </c>
      <c r="C10" s="628" t="s">
        <v>1115</v>
      </c>
      <c r="D10" s="628" t="s">
        <v>1116</v>
      </c>
      <c r="E10" s="628" t="s">
        <v>1117</v>
      </c>
      <c r="F10" s="628" t="s">
        <v>1118</v>
      </c>
      <c r="G10" s="628" t="s">
        <v>1115</v>
      </c>
      <c r="H10" s="628" t="s">
        <v>1119</v>
      </c>
      <c r="I10" s="628" t="s">
        <v>1117</v>
      </c>
      <c r="J10" s="628" t="s">
        <v>1120</v>
      </c>
      <c r="K10" s="628" t="s">
        <v>1115</v>
      </c>
      <c r="L10" s="628" t="s">
        <v>1119</v>
      </c>
      <c r="M10" s="628" t="s">
        <v>1117</v>
      </c>
    </row>
    <row r="11" spans="1:13">
      <c r="A11" s="683">
        <v>2007</v>
      </c>
      <c r="B11" s="682">
        <v>100</v>
      </c>
      <c r="C11" s="681">
        <f>C5/B5*100</f>
        <v>70.689655172413794</v>
      </c>
      <c r="D11" s="681">
        <f>D5/B5*100</f>
        <v>29.310344827586203</v>
      </c>
      <c r="E11" s="681">
        <f>E5/B5*100</f>
        <v>2.5862068965517242</v>
      </c>
      <c r="F11" s="681">
        <f>F5/B5*100</f>
        <v>13.793103448275861</v>
      </c>
      <c r="G11" s="681">
        <f>G5/C5*100</f>
        <v>9.7560975609756095</v>
      </c>
      <c r="H11" s="681">
        <f>H5/D5*100</f>
        <v>23.52941176470588</v>
      </c>
      <c r="I11" s="681">
        <f>I5/E5*100</f>
        <v>33.333333333333329</v>
      </c>
      <c r="J11" s="681">
        <f>J5/B5*100</f>
        <v>86.206896551724128</v>
      </c>
      <c r="K11" s="681">
        <f>K5/C5*100</f>
        <v>90.243902439024396</v>
      </c>
      <c r="L11" s="681">
        <f>L5/D5*100</f>
        <v>76.470588235294116</v>
      </c>
      <c r="M11" s="681">
        <f>M5/E5*100</f>
        <v>66.666666666666657</v>
      </c>
    </row>
    <row r="12" spans="1:13">
      <c r="A12" s="683">
        <v>2008</v>
      </c>
      <c r="B12" s="682">
        <v>100</v>
      </c>
      <c r="C12" s="681">
        <f t="shared" ref="C12:C15" si="1">C6/B6*100</f>
        <v>71.232876712328761</v>
      </c>
      <c r="D12" s="681">
        <f t="shared" ref="D12:D15" si="2">D6/B6*100</f>
        <v>28.767123287671232</v>
      </c>
      <c r="E12" s="681">
        <f t="shared" ref="E12:E15" si="3">E6/B6*100</f>
        <v>4.7945205479452051</v>
      </c>
      <c r="F12" s="681">
        <f t="shared" ref="F12:I15" si="4">F6/B6*100</f>
        <v>25.342465753424658</v>
      </c>
      <c r="G12" s="681">
        <f t="shared" si="4"/>
        <v>23.076923076923077</v>
      </c>
      <c r="H12" s="681">
        <f t="shared" si="4"/>
        <v>30.952380952380953</v>
      </c>
      <c r="I12" s="681">
        <f t="shared" si="4"/>
        <v>57.142857142857139</v>
      </c>
      <c r="J12" s="681">
        <f t="shared" ref="J12:M15" si="5">J6/B6*100</f>
        <v>74.657534246575338</v>
      </c>
      <c r="K12" s="681">
        <f t="shared" si="5"/>
        <v>76.923076923076934</v>
      </c>
      <c r="L12" s="681">
        <f t="shared" si="5"/>
        <v>69.047619047619051</v>
      </c>
      <c r="M12" s="681">
        <f t="shared" si="5"/>
        <v>42.857142857142854</v>
      </c>
    </row>
    <row r="13" spans="1:13">
      <c r="A13" s="683">
        <v>2009</v>
      </c>
      <c r="B13" s="682">
        <v>100</v>
      </c>
      <c r="C13" s="681">
        <f t="shared" si="1"/>
        <v>77.358490566037744</v>
      </c>
      <c r="D13" s="681">
        <f t="shared" si="2"/>
        <v>22.641509433962266</v>
      </c>
      <c r="E13" s="681">
        <f t="shared" si="3"/>
        <v>1.8867924528301887</v>
      </c>
      <c r="F13" s="681">
        <f t="shared" si="4"/>
        <v>19.811320754716981</v>
      </c>
      <c r="G13" s="681">
        <f t="shared" si="4"/>
        <v>20.73170731707317</v>
      </c>
      <c r="H13" s="681">
        <f t="shared" si="4"/>
        <v>16.666666666666664</v>
      </c>
      <c r="I13" s="681">
        <f t="shared" si="4"/>
        <v>0</v>
      </c>
      <c r="J13" s="681">
        <f t="shared" si="5"/>
        <v>80.188679245283026</v>
      </c>
      <c r="K13" s="681">
        <f t="shared" si="5"/>
        <v>79.268292682926827</v>
      </c>
      <c r="L13" s="681">
        <f t="shared" si="5"/>
        <v>83.333333333333343</v>
      </c>
      <c r="M13" s="682">
        <f t="shared" si="5"/>
        <v>100</v>
      </c>
    </row>
    <row r="14" spans="1:13">
      <c r="A14" s="683">
        <v>2010</v>
      </c>
      <c r="B14" s="682">
        <v>100</v>
      </c>
      <c r="C14" s="681">
        <f t="shared" si="1"/>
        <v>77.64705882352942</v>
      </c>
      <c r="D14" s="681">
        <f t="shared" si="2"/>
        <v>22.352941176470591</v>
      </c>
      <c r="E14" s="681">
        <f t="shared" si="3"/>
        <v>5.8823529411764701</v>
      </c>
      <c r="F14" s="681">
        <f t="shared" si="4"/>
        <v>15.294117647058824</v>
      </c>
      <c r="G14" s="681">
        <f t="shared" si="4"/>
        <v>11.363636363636363</v>
      </c>
      <c r="H14" s="681">
        <f t="shared" si="4"/>
        <v>28.947368421052634</v>
      </c>
      <c r="I14" s="681">
        <f t="shared" si="4"/>
        <v>30</v>
      </c>
      <c r="J14" s="681">
        <f t="shared" si="5"/>
        <v>84.705882352941174</v>
      </c>
      <c r="K14" s="681">
        <f t="shared" si="5"/>
        <v>88.63636363636364</v>
      </c>
      <c r="L14" s="681">
        <f t="shared" si="5"/>
        <v>71.05263157894737</v>
      </c>
      <c r="M14" s="681">
        <f t="shared" si="5"/>
        <v>70</v>
      </c>
    </row>
    <row r="15" spans="1:13">
      <c r="A15" s="683">
        <v>2011</v>
      </c>
      <c r="B15" s="682">
        <v>100</v>
      </c>
      <c r="C15" s="681">
        <f t="shared" si="1"/>
        <v>66.467065868263475</v>
      </c>
      <c r="D15" s="681">
        <f t="shared" si="2"/>
        <v>33.532934131736525</v>
      </c>
      <c r="E15" s="681">
        <f t="shared" si="3"/>
        <v>2.9940119760479043</v>
      </c>
      <c r="F15" s="681">
        <f t="shared" si="4"/>
        <v>10.778443113772456</v>
      </c>
      <c r="G15" s="681">
        <f t="shared" si="4"/>
        <v>10.810810810810811</v>
      </c>
      <c r="H15" s="681">
        <f t="shared" si="4"/>
        <v>10.714285714285714</v>
      </c>
      <c r="I15" s="681">
        <f t="shared" si="4"/>
        <v>0</v>
      </c>
      <c r="J15" s="681">
        <f t="shared" si="5"/>
        <v>89.221556886227546</v>
      </c>
      <c r="K15" s="681">
        <f t="shared" si="5"/>
        <v>89.189189189189193</v>
      </c>
      <c r="L15" s="681">
        <f t="shared" si="5"/>
        <v>89.285714285714292</v>
      </c>
      <c r="M15" s="682">
        <f t="shared" si="5"/>
        <v>100</v>
      </c>
    </row>
    <row r="16" spans="1:13">
      <c r="A16" s="576" t="s">
        <v>512</v>
      </c>
    </row>
    <row r="17" spans="2:8" ht="12.6" customHeight="1">
      <c r="B17" s="643"/>
      <c r="C17" s="643"/>
      <c r="D17" s="643"/>
      <c r="E17" s="643"/>
      <c r="F17" s="643"/>
      <c r="G17" s="643"/>
      <c r="H17"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
    </sheetView>
  </sheetViews>
  <sheetFormatPr baseColWidth="10" defaultColWidth="11.25" defaultRowHeight="15"/>
  <cols>
    <col min="1" max="1" width="15.875" style="635" customWidth="1"/>
    <col min="2" max="2" width="11.25" style="635"/>
    <col min="3" max="3" width="7.25" style="635" customWidth="1"/>
    <col min="4" max="4" width="6" style="635" customWidth="1"/>
    <col min="5" max="5" width="8" style="635" customWidth="1"/>
    <col min="6" max="6" width="8.625" style="635" customWidth="1"/>
    <col min="7" max="7" width="6.625" style="635" customWidth="1"/>
    <col min="8" max="8" width="6.25" style="635" customWidth="1"/>
    <col min="9" max="9" width="8" style="635" customWidth="1"/>
    <col min="10" max="10" width="8.25" style="635" customWidth="1"/>
    <col min="11" max="11" width="7.25" style="635" customWidth="1"/>
    <col min="12" max="12" width="6" style="635" customWidth="1"/>
    <col min="13" max="13" width="8" style="635" customWidth="1"/>
    <col min="14" max="16384" width="11.25" style="635"/>
  </cols>
  <sheetData>
    <row r="1" spans="1:13" ht="27.6" customHeight="1">
      <c r="A1" s="1226" t="s">
        <v>2386</v>
      </c>
      <c r="B1" s="1226"/>
      <c r="C1" s="1226"/>
      <c r="D1" s="1226"/>
      <c r="E1" s="1226"/>
      <c r="F1" s="1226"/>
      <c r="G1" s="1226"/>
      <c r="H1" s="1226"/>
      <c r="I1" s="1226"/>
      <c r="J1" s="1226"/>
      <c r="K1" s="1226"/>
      <c r="L1" s="1226"/>
      <c r="M1" s="1226"/>
    </row>
    <row r="2" spans="1:13" ht="32.450000000000003" customHeight="1">
      <c r="A2" s="678" t="s">
        <v>1110</v>
      </c>
      <c r="B2" s="1200" t="s">
        <v>545</v>
      </c>
      <c r="C2" s="1200"/>
      <c r="D2" s="1200"/>
      <c r="E2" s="1200"/>
      <c r="F2" s="1200" t="s">
        <v>1111</v>
      </c>
      <c r="G2" s="1200"/>
      <c r="H2" s="1200"/>
      <c r="I2" s="1200"/>
      <c r="J2" s="1200" t="s">
        <v>1112</v>
      </c>
      <c r="K2" s="1200"/>
      <c r="L2" s="1200"/>
      <c r="M2" s="1200"/>
    </row>
    <row r="3" spans="1:13" ht="14.45" customHeight="1">
      <c r="A3" s="678"/>
      <c r="B3" s="1199" t="s">
        <v>545</v>
      </c>
      <c r="C3" s="1229" t="s">
        <v>1113</v>
      </c>
      <c r="D3" s="1230"/>
      <c r="E3" s="1230"/>
      <c r="F3" s="1199" t="s">
        <v>1124</v>
      </c>
      <c r="G3" s="1229" t="s">
        <v>1113</v>
      </c>
      <c r="H3" s="1230"/>
      <c r="I3" s="1230"/>
      <c r="J3" s="1199" t="s">
        <v>1124</v>
      </c>
      <c r="K3" s="1229" t="s">
        <v>754</v>
      </c>
      <c r="L3" s="1230"/>
      <c r="M3" s="1230"/>
    </row>
    <row r="4" spans="1:13" ht="34.9" customHeight="1">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80">
        <f>F5+J5</f>
        <v>46</v>
      </c>
      <c r="C5" s="680">
        <f>G5+K5</f>
        <v>37</v>
      </c>
      <c r="D5" s="680">
        <f>H5+L5</f>
        <v>9</v>
      </c>
      <c r="E5" s="686" t="s">
        <v>563</v>
      </c>
      <c r="F5" s="680">
        <v>1</v>
      </c>
      <c r="G5" s="680">
        <v>1</v>
      </c>
      <c r="H5" s="680">
        <v>0</v>
      </c>
      <c r="I5" s="686" t="s">
        <v>563</v>
      </c>
      <c r="J5" s="680">
        <v>45</v>
      </c>
      <c r="K5" s="680">
        <v>36</v>
      </c>
      <c r="L5" s="680">
        <v>9</v>
      </c>
      <c r="M5" s="686" t="s">
        <v>563</v>
      </c>
    </row>
    <row r="6" spans="1:13">
      <c r="A6" s="683">
        <v>2007</v>
      </c>
      <c r="B6" s="680">
        <f t="shared" ref="B6:E10" si="0">F6+J6</f>
        <v>48</v>
      </c>
      <c r="C6" s="680">
        <f t="shared" si="0"/>
        <v>42</v>
      </c>
      <c r="D6" s="680">
        <f t="shared" si="0"/>
        <v>6</v>
      </c>
      <c r="E6" s="680">
        <f t="shared" si="0"/>
        <v>1</v>
      </c>
      <c r="F6" s="680">
        <v>0</v>
      </c>
      <c r="G6" s="680">
        <v>0</v>
      </c>
      <c r="H6" s="680">
        <v>0</v>
      </c>
      <c r="I6" s="680">
        <v>0</v>
      </c>
      <c r="J6" s="680">
        <v>48</v>
      </c>
      <c r="K6" s="680">
        <v>42</v>
      </c>
      <c r="L6" s="680">
        <v>6</v>
      </c>
      <c r="M6" s="680">
        <v>1</v>
      </c>
    </row>
    <row r="7" spans="1:13">
      <c r="A7" s="683">
        <v>2008</v>
      </c>
      <c r="B7" s="680">
        <f t="shared" si="0"/>
        <v>34</v>
      </c>
      <c r="C7" s="680">
        <f t="shared" si="0"/>
        <v>32</v>
      </c>
      <c r="D7" s="680">
        <f t="shared" si="0"/>
        <v>2</v>
      </c>
      <c r="E7" s="686" t="s">
        <v>563</v>
      </c>
      <c r="F7" s="680">
        <v>0</v>
      </c>
      <c r="G7" s="680">
        <v>0</v>
      </c>
      <c r="H7" s="680">
        <v>0</v>
      </c>
      <c r="I7" s="686" t="s">
        <v>563</v>
      </c>
      <c r="J7" s="680">
        <v>34</v>
      </c>
      <c r="K7" s="680">
        <v>32</v>
      </c>
      <c r="L7" s="680">
        <v>2</v>
      </c>
      <c r="M7" s="686" t="s">
        <v>563</v>
      </c>
    </row>
    <row r="8" spans="1:13">
      <c r="A8" s="683">
        <v>2009</v>
      </c>
      <c r="B8" s="680">
        <f t="shared" si="0"/>
        <v>42</v>
      </c>
      <c r="C8" s="680">
        <f t="shared" si="0"/>
        <v>35</v>
      </c>
      <c r="D8" s="680">
        <f t="shared" si="0"/>
        <v>7</v>
      </c>
      <c r="E8" s="680">
        <f t="shared" si="0"/>
        <v>1</v>
      </c>
      <c r="F8" s="680">
        <v>3</v>
      </c>
      <c r="G8" s="680">
        <v>3</v>
      </c>
      <c r="H8" s="680">
        <v>0</v>
      </c>
      <c r="I8" s="680">
        <v>0</v>
      </c>
      <c r="J8" s="680">
        <v>39</v>
      </c>
      <c r="K8" s="680">
        <v>32</v>
      </c>
      <c r="L8" s="680">
        <v>7</v>
      </c>
      <c r="M8" s="680">
        <v>1</v>
      </c>
    </row>
    <row r="9" spans="1:13">
      <c r="A9" s="683">
        <v>2010</v>
      </c>
      <c r="B9" s="680">
        <f t="shared" si="0"/>
        <v>49</v>
      </c>
      <c r="C9" s="680">
        <f t="shared" si="0"/>
        <v>41</v>
      </c>
      <c r="D9" s="680">
        <f t="shared" si="0"/>
        <v>8</v>
      </c>
      <c r="E9" s="686" t="s">
        <v>563</v>
      </c>
      <c r="F9" s="680">
        <v>2</v>
      </c>
      <c r="G9" s="680">
        <v>2</v>
      </c>
      <c r="H9" s="680">
        <v>0</v>
      </c>
      <c r="I9" s="686" t="s">
        <v>563</v>
      </c>
      <c r="J9" s="680">
        <v>47</v>
      </c>
      <c r="K9" s="680">
        <v>39</v>
      </c>
      <c r="L9" s="680">
        <v>8</v>
      </c>
      <c r="M9" s="686" t="s">
        <v>563</v>
      </c>
    </row>
    <row r="10" spans="1:13">
      <c r="A10" s="683">
        <v>2011</v>
      </c>
      <c r="B10" s="680">
        <f t="shared" si="0"/>
        <v>29</v>
      </c>
      <c r="C10" s="680">
        <f t="shared" si="0"/>
        <v>27</v>
      </c>
      <c r="D10" s="680">
        <f t="shared" si="0"/>
        <v>2</v>
      </c>
      <c r="E10" s="680">
        <f t="shared" si="0"/>
        <v>1</v>
      </c>
      <c r="F10" s="680">
        <v>3</v>
      </c>
      <c r="G10" s="680">
        <v>3</v>
      </c>
      <c r="H10" s="680">
        <v>0</v>
      </c>
      <c r="I10" s="680">
        <v>0</v>
      </c>
      <c r="J10" s="680">
        <v>26</v>
      </c>
      <c r="K10" s="680">
        <v>24</v>
      </c>
      <c r="L10" s="680">
        <v>2</v>
      </c>
      <c r="M10" s="680">
        <v>1</v>
      </c>
    </row>
    <row r="11" spans="1:13" ht="25.5">
      <c r="A11" s="679" t="s">
        <v>1114</v>
      </c>
      <c r="B11" s="628" t="s">
        <v>545</v>
      </c>
      <c r="C11" s="628" t="s">
        <v>1115</v>
      </c>
      <c r="D11" s="628" t="s">
        <v>1116</v>
      </c>
      <c r="E11" s="628" t="s">
        <v>1117</v>
      </c>
      <c r="F11" s="628" t="s">
        <v>1118</v>
      </c>
      <c r="G11" s="628" t="s">
        <v>1115</v>
      </c>
      <c r="H11" s="628" t="s">
        <v>1119</v>
      </c>
      <c r="I11" s="628" t="s">
        <v>1117</v>
      </c>
      <c r="J11" s="628" t="s">
        <v>1120</v>
      </c>
      <c r="K11" s="628" t="s">
        <v>1115</v>
      </c>
      <c r="L11" s="628" t="s">
        <v>1119</v>
      </c>
      <c r="M11" s="628" t="s">
        <v>1117</v>
      </c>
    </row>
    <row r="12" spans="1:13">
      <c r="A12" s="683">
        <v>2006</v>
      </c>
      <c r="B12" s="682">
        <v>100</v>
      </c>
      <c r="C12" s="681">
        <f>C5/B5*100</f>
        <v>80.434782608695656</v>
      </c>
      <c r="D12" s="681">
        <f>D5/B5*100</f>
        <v>19.565217391304348</v>
      </c>
      <c r="E12" s="681" t="s">
        <v>563</v>
      </c>
      <c r="F12" s="681">
        <f>F5/B5*100</f>
        <v>2.1739130434782608</v>
      </c>
      <c r="G12" s="681">
        <f>G5/C5*100</f>
        <v>2.7027027027027026</v>
      </c>
      <c r="H12" s="681">
        <f>H5/D5*100</f>
        <v>0</v>
      </c>
      <c r="I12" s="681">
        <v>0</v>
      </c>
      <c r="J12" s="681">
        <f>J5/B5*100</f>
        <v>97.826086956521735</v>
      </c>
      <c r="K12" s="681">
        <f>K5/C5*100</f>
        <v>97.297297297297305</v>
      </c>
      <c r="L12" s="682">
        <f>L5/D5*100</f>
        <v>100</v>
      </c>
      <c r="M12" s="681" t="s">
        <v>563</v>
      </c>
    </row>
    <row r="13" spans="1:13">
      <c r="A13" s="683">
        <v>2007</v>
      </c>
      <c r="B13" s="682">
        <v>100</v>
      </c>
      <c r="C13" s="681">
        <f t="shared" ref="C13:C17" si="1">C6/B6*100</f>
        <v>87.5</v>
      </c>
      <c r="D13" s="681">
        <f t="shared" ref="D13:D17" si="2">D6/B6*100</f>
        <v>12.5</v>
      </c>
      <c r="E13" s="681">
        <f t="shared" ref="E13:E17" si="3">E6/B6*100</f>
        <v>2.083333333333333</v>
      </c>
      <c r="F13" s="681">
        <f t="shared" ref="F13:H17" si="4">F6/B6*100</f>
        <v>0</v>
      </c>
      <c r="G13" s="681">
        <f t="shared" si="4"/>
        <v>0</v>
      </c>
      <c r="H13" s="681">
        <f t="shared" si="4"/>
        <v>0</v>
      </c>
      <c r="I13" s="681">
        <v>0</v>
      </c>
      <c r="J13" s="682">
        <f>J6/B6*100</f>
        <v>100</v>
      </c>
      <c r="K13" s="682">
        <f t="shared" ref="K13:L17" si="5">K6/C6*100</f>
        <v>100</v>
      </c>
      <c r="L13" s="682">
        <f t="shared" si="5"/>
        <v>100</v>
      </c>
      <c r="M13" s="682">
        <v>100</v>
      </c>
    </row>
    <row r="14" spans="1:13">
      <c r="A14" s="683">
        <v>2008</v>
      </c>
      <c r="B14" s="682">
        <v>100</v>
      </c>
      <c r="C14" s="681">
        <f t="shared" si="1"/>
        <v>94.117647058823522</v>
      </c>
      <c r="D14" s="681">
        <f t="shared" si="2"/>
        <v>5.8823529411764701</v>
      </c>
      <c r="E14" s="681" t="s">
        <v>563</v>
      </c>
      <c r="F14" s="681">
        <f t="shared" si="4"/>
        <v>0</v>
      </c>
      <c r="G14" s="681">
        <f t="shared" si="4"/>
        <v>0</v>
      </c>
      <c r="H14" s="681">
        <f t="shared" si="4"/>
        <v>0</v>
      </c>
      <c r="I14" s="681">
        <v>0</v>
      </c>
      <c r="J14" s="682">
        <f t="shared" ref="J14:J17" si="6">J7/B7*100</f>
        <v>100</v>
      </c>
      <c r="K14" s="682">
        <f t="shared" si="5"/>
        <v>100</v>
      </c>
      <c r="L14" s="682">
        <f t="shared" si="5"/>
        <v>100</v>
      </c>
      <c r="M14" s="681" t="s">
        <v>563</v>
      </c>
    </row>
    <row r="15" spans="1:13">
      <c r="A15" s="683">
        <v>2009</v>
      </c>
      <c r="B15" s="682">
        <v>100</v>
      </c>
      <c r="C15" s="681">
        <f t="shared" si="1"/>
        <v>83.333333333333343</v>
      </c>
      <c r="D15" s="681">
        <f t="shared" si="2"/>
        <v>16.666666666666664</v>
      </c>
      <c r="E15" s="681">
        <f t="shared" si="3"/>
        <v>2.3809523809523809</v>
      </c>
      <c r="F15" s="681">
        <f t="shared" si="4"/>
        <v>7.1428571428571423</v>
      </c>
      <c r="G15" s="681">
        <f t="shared" si="4"/>
        <v>8.5714285714285712</v>
      </c>
      <c r="H15" s="681">
        <f t="shared" si="4"/>
        <v>0</v>
      </c>
      <c r="I15" s="681">
        <v>0</v>
      </c>
      <c r="J15" s="681">
        <f t="shared" si="6"/>
        <v>92.857142857142861</v>
      </c>
      <c r="K15" s="681">
        <f t="shared" si="5"/>
        <v>91.428571428571431</v>
      </c>
      <c r="L15" s="682">
        <f t="shared" si="5"/>
        <v>100</v>
      </c>
      <c r="M15" s="682">
        <v>100</v>
      </c>
    </row>
    <row r="16" spans="1:13">
      <c r="A16" s="683">
        <v>2010</v>
      </c>
      <c r="B16" s="682">
        <v>100</v>
      </c>
      <c r="C16" s="681">
        <f t="shared" si="1"/>
        <v>83.673469387755105</v>
      </c>
      <c r="D16" s="681">
        <f t="shared" si="2"/>
        <v>16.326530612244898</v>
      </c>
      <c r="E16" s="681" t="s">
        <v>563</v>
      </c>
      <c r="F16" s="681">
        <f t="shared" si="4"/>
        <v>4.0816326530612246</v>
      </c>
      <c r="G16" s="681">
        <f t="shared" si="4"/>
        <v>4.8780487804878048</v>
      </c>
      <c r="H16" s="681">
        <f t="shared" si="4"/>
        <v>0</v>
      </c>
      <c r="I16" s="681">
        <v>0</v>
      </c>
      <c r="J16" s="681">
        <f t="shared" si="6"/>
        <v>95.918367346938766</v>
      </c>
      <c r="K16" s="681">
        <f t="shared" si="5"/>
        <v>95.121951219512198</v>
      </c>
      <c r="L16" s="682">
        <f t="shared" si="5"/>
        <v>100</v>
      </c>
      <c r="M16" s="681" t="s">
        <v>563</v>
      </c>
    </row>
    <row r="17" spans="1:13">
      <c r="A17" s="683">
        <v>2011</v>
      </c>
      <c r="B17" s="682">
        <v>100</v>
      </c>
      <c r="C17" s="681">
        <f t="shared" si="1"/>
        <v>93.103448275862064</v>
      </c>
      <c r="D17" s="681">
        <f t="shared" si="2"/>
        <v>6.8965517241379306</v>
      </c>
      <c r="E17" s="681">
        <f t="shared" si="3"/>
        <v>3.4482758620689653</v>
      </c>
      <c r="F17" s="681">
        <f t="shared" si="4"/>
        <v>10.344827586206897</v>
      </c>
      <c r="G17" s="681">
        <f t="shared" si="4"/>
        <v>11.111111111111111</v>
      </c>
      <c r="H17" s="681">
        <f t="shared" si="4"/>
        <v>0</v>
      </c>
      <c r="I17" s="681">
        <v>0</v>
      </c>
      <c r="J17" s="681">
        <f t="shared" si="6"/>
        <v>89.65517241379311</v>
      </c>
      <c r="K17" s="681">
        <f t="shared" si="5"/>
        <v>88.888888888888886</v>
      </c>
      <c r="L17" s="682">
        <f t="shared" si="5"/>
        <v>100</v>
      </c>
      <c r="M17" s="682">
        <v>100</v>
      </c>
    </row>
    <row r="18" spans="1:13">
      <c r="A18" s="576" t="s">
        <v>512</v>
      </c>
    </row>
    <row r="19" spans="1:13">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
    </sheetView>
  </sheetViews>
  <sheetFormatPr baseColWidth="10" defaultColWidth="11.25" defaultRowHeight="15"/>
  <cols>
    <col min="1" max="1" width="18.625" style="635" customWidth="1"/>
    <col min="2" max="2" width="9.125" style="635" customWidth="1"/>
    <col min="3" max="3" width="6.875" style="635" customWidth="1"/>
    <col min="4" max="4" width="6.25" style="635" customWidth="1"/>
    <col min="5" max="5" width="8.375" style="635" customWidth="1"/>
    <col min="6" max="6" width="9.125" style="635" customWidth="1"/>
    <col min="7" max="7" width="7.25" style="635" customWidth="1"/>
    <col min="8" max="8" width="7.125" style="635" customWidth="1"/>
    <col min="9" max="9" width="8" style="635" customWidth="1"/>
    <col min="10" max="10" width="8.75" style="635" customWidth="1"/>
    <col min="11" max="11" width="7.75" style="635" customWidth="1"/>
    <col min="12" max="12" width="6.75" style="635" customWidth="1"/>
    <col min="13" max="13" width="7.75" style="635" customWidth="1"/>
    <col min="14" max="16384" width="11.25" style="635"/>
  </cols>
  <sheetData>
    <row r="1" spans="1:13" ht="27.6" customHeight="1">
      <c r="A1" s="1226" t="s">
        <v>2388</v>
      </c>
      <c r="B1" s="1226"/>
      <c r="C1" s="1226"/>
      <c r="D1" s="1226"/>
      <c r="E1" s="1226"/>
      <c r="F1" s="1226"/>
      <c r="G1" s="1226"/>
      <c r="H1" s="1226"/>
      <c r="I1" s="1226"/>
      <c r="J1" s="1226"/>
      <c r="K1" s="1226"/>
      <c r="L1" s="1226"/>
      <c r="M1" s="1226"/>
    </row>
    <row r="2" spans="1:13" ht="29.45" customHeight="1">
      <c r="A2" s="678" t="s">
        <v>1110</v>
      </c>
      <c r="B2" s="1200" t="s">
        <v>545</v>
      </c>
      <c r="C2" s="1200"/>
      <c r="D2" s="1200"/>
      <c r="E2" s="1200"/>
      <c r="F2" s="1200" t="s">
        <v>1111</v>
      </c>
      <c r="G2" s="1200"/>
      <c r="H2" s="1200"/>
      <c r="I2" s="1200"/>
      <c r="J2" s="1200" t="s">
        <v>1112</v>
      </c>
      <c r="K2" s="1200"/>
      <c r="L2" s="1200"/>
      <c r="M2" s="1200"/>
    </row>
    <row r="3" spans="1:13" ht="14.45" customHeight="1">
      <c r="A3" s="678"/>
      <c r="B3" s="1199" t="s">
        <v>545</v>
      </c>
      <c r="C3" s="1229" t="s">
        <v>1113</v>
      </c>
      <c r="D3" s="1230"/>
      <c r="E3" s="1230"/>
      <c r="F3" s="1199" t="s">
        <v>1124</v>
      </c>
      <c r="G3" s="1229" t="s">
        <v>1113</v>
      </c>
      <c r="H3" s="1230"/>
      <c r="I3" s="1230"/>
      <c r="J3" s="1199" t="s">
        <v>1124</v>
      </c>
      <c r="K3" s="1229" t="s">
        <v>754</v>
      </c>
      <c r="L3" s="1230"/>
      <c r="M3" s="1230"/>
    </row>
    <row r="4" spans="1:13" ht="25.5">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80">
        <f>F5+J5</f>
        <v>273</v>
      </c>
      <c r="C5" s="680">
        <f>G5+K5</f>
        <v>144</v>
      </c>
      <c r="D5" s="680">
        <f>H5+L5</f>
        <v>129</v>
      </c>
      <c r="E5" s="680">
        <f>I5+M5</f>
        <v>45</v>
      </c>
      <c r="F5" s="680">
        <v>29</v>
      </c>
      <c r="G5" s="680">
        <v>16</v>
      </c>
      <c r="H5" s="680">
        <v>13</v>
      </c>
      <c r="I5" s="680">
        <v>9</v>
      </c>
      <c r="J5" s="680">
        <v>244</v>
      </c>
      <c r="K5" s="680">
        <v>128</v>
      </c>
      <c r="L5" s="680">
        <v>116</v>
      </c>
      <c r="M5" s="680">
        <v>36</v>
      </c>
    </row>
    <row r="6" spans="1:13">
      <c r="A6" s="683">
        <v>2007</v>
      </c>
      <c r="B6" s="680">
        <f t="shared" ref="B6:E10" si="0">F6+J6</f>
        <v>220</v>
      </c>
      <c r="C6" s="680">
        <f t="shared" si="0"/>
        <v>131</v>
      </c>
      <c r="D6" s="680">
        <f t="shared" si="0"/>
        <v>89</v>
      </c>
      <c r="E6" s="680">
        <f t="shared" si="0"/>
        <v>46</v>
      </c>
      <c r="F6" s="680">
        <v>54</v>
      </c>
      <c r="G6" s="680">
        <v>37</v>
      </c>
      <c r="H6" s="680">
        <v>17</v>
      </c>
      <c r="I6" s="680">
        <v>11</v>
      </c>
      <c r="J6" s="680">
        <v>166</v>
      </c>
      <c r="K6" s="680">
        <v>94</v>
      </c>
      <c r="L6" s="680">
        <v>72</v>
      </c>
      <c r="M6" s="680">
        <v>35</v>
      </c>
    </row>
    <row r="7" spans="1:13">
      <c r="A7" s="683">
        <v>2008</v>
      </c>
      <c r="B7" s="680">
        <f t="shared" si="0"/>
        <v>185</v>
      </c>
      <c r="C7" s="680">
        <f t="shared" si="0"/>
        <v>111</v>
      </c>
      <c r="D7" s="680">
        <f t="shared" si="0"/>
        <v>74</v>
      </c>
      <c r="E7" s="680">
        <f t="shared" si="0"/>
        <v>39</v>
      </c>
      <c r="F7" s="680">
        <v>53</v>
      </c>
      <c r="G7" s="680">
        <v>36</v>
      </c>
      <c r="H7" s="680">
        <v>17</v>
      </c>
      <c r="I7" s="680">
        <v>5</v>
      </c>
      <c r="J7" s="680">
        <v>132</v>
      </c>
      <c r="K7" s="680">
        <v>75</v>
      </c>
      <c r="L7" s="680">
        <v>57</v>
      </c>
      <c r="M7" s="680">
        <v>34</v>
      </c>
    </row>
    <row r="8" spans="1:13">
      <c r="A8" s="683">
        <v>2009</v>
      </c>
      <c r="B8" s="680">
        <f t="shared" si="0"/>
        <v>59</v>
      </c>
      <c r="C8" s="680">
        <f t="shared" si="0"/>
        <v>44</v>
      </c>
      <c r="D8" s="680">
        <f t="shared" si="0"/>
        <v>15</v>
      </c>
      <c r="E8" s="680">
        <f t="shared" si="0"/>
        <v>10</v>
      </c>
      <c r="F8" s="680">
        <v>6</v>
      </c>
      <c r="G8" s="680">
        <v>4</v>
      </c>
      <c r="H8" s="680">
        <v>2</v>
      </c>
      <c r="I8" s="680">
        <v>2</v>
      </c>
      <c r="J8" s="680">
        <v>53</v>
      </c>
      <c r="K8" s="680">
        <v>40</v>
      </c>
      <c r="L8" s="680">
        <v>13</v>
      </c>
      <c r="M8" s="680">
        <v>8</v>
      </c>
    </row>
    <row r="9" spans="1:13">
      <c r="A9" s="683">
        <v>2010</v>
      </c>
      <c r="B9" s="680">
        <f t="shared" si="0"/>
        <v>57</v>
      </c>
      <c r="C9" s="680">
        <f t="shared" si="0"/>
        <v>40</v>
      </c>
      <c r="D9" s="680">
        <f t="shared" si="0"/>
        <v>17</v>
      </c>
      <c r="E9" s="680">
        <f t="shared" si="0"/>
        <v>7</v>
      </c>
      <c r="F9" s="680">
        <v>5</v>
      </c>
      <c r="G9" s="680">
        <v>5</v>
      </c>
      <c r="H9" s="680">
        <v>0</v>
      </c>
      <c r="I9" s="680">
        <v>0</v>
      </c>
      <c r="J9" s="680">
        <v>52</v>
      </c>
      <c r="K9" s="680">
        <v>35</v>
      </c>
      <c r="L9" s="680">
        <v>17</v>
      </c>
      <c r="M9" s="680">
        <v>7</v>
      </c>
    </row>
    <row r="10" spans="1:13">
      <c r="A10" s="683">
        <v>2011</v>
      </c>
      <c r="B10" s="680">
        <f t="shared" si="0"/>
        <v>56</v>
      </c>
      <c r="C10" s="680">
        <f t="shared" si="0"/>
        <v>32</v>
      </c>
      <c r="D10" s="680">
        <f t="shared" si="0"/>
        <v>24</v>
      </c>
      <c r="E10" s="680">
        <f t="shared" si="0"/>
        <v>15</v>
      </c>
      <c r="F10" s="680">
        <v>6</v>
      </c>
      <c r="G10" s="680">
        <v>6</v>
      </c>
      <c r="H10" s="680">
        <v>0</v>
      </c>
      <c r="I10" s="680">
        <v>3</v>
      </c>
      <c r="J10" s="680">
        <v>50</v>
      </c>
      <c r="K10" s="680">
        <v>26</v>
      </c>
      <c r="L10" s="680">
        <v>24</v>
      </c>
      <c r="M10" s="680">
        <v>12</v>
      </c>
    </row>
    <row r="11" spans="1:13" ht="25.5">
      <c r="A11" s="679" t="s">
        <v>1114</v>
      </c>
      <c r="B11" s="628" t="s">
        <v>545</v>
      </c>
      <c r="C11" s="628" t="s">
        <v>1115</v>
      </c>
      <c r="D11" s="628" t="s">
        <v>1116</v>
      </c>
      <c r="E11" s="628" t="s">
        <v>1117</v>
      </c>
      <c r="F11" s="628" t="s">
        <v>1118</v>
      </c>
      <c r="G11" s="628" t="s">
        <v>1115</v>
      </c>
      <c r="H11" s="628" t="s">
        <v>1119</v>
      </c>
      <c r="I11" s="628" t="s">
        <v>1117</v>
      </c>
      <c r="J11" s="628" t="s">
        <v>1120</v>
      </c>
      <c r="K11" s="628" t="s">
        <v>1115</v>
      </c>
      <c r="L11" s="628" t="s">
        <v>1119</v>
      </c>
      <c r="M11" s="628" t="s">
        <v>1117</v>
      </c>
    </row>
    <row r="12" spans="1:13">
      <c r="A12" s="683">
        <v>2006</v>
      </c>
      <c r="B12" s="682">
        <v>100</v>
      </c>
      <c r="C12" s="681">
        <f>C5/B5*100</f>
        <v>52.747252747252752</v>
      </c>
      <c r="D12" s="681">
        <f>D5/B5*100</f>
        <v>47.252747252747248</v>
      </c>
      <c r="E12" s="681">
        <f>E5/B5*100</f>
        <v>16.483516483516482</v>
      </c>
      <c r="F12" s="681">
        <f>F5/B5*100</f>
        <v>10.622710622710622</v>
      </c>
      <c r="G12" s="681">
        <f>G5/C5*100</f>
        <v>11.111111111111111</v>
      </c>
      <c r="H12" s="681">
        <f>H5/D5*100</f>
        <v>10.077519379844961</v>
      </c>
      <c r="I12" s="681">
        <f>I5/E5*100</f>
        <v>20</v>
      </c>
      <c r="J12" s="681">
        <f>J5/B5*100</f>
        <v>89.377289377289387</v>
      </c>
      <c r="K12" s="681">
        <f>K5/C5*100</f>
        <v>88.888888888888886</v>
      </c>
      <c r="L12" s="681">
        <f>L5/D5*100</f>
        <v>89.922480620155042</v>
      </c>
      <c r="M12" s="681">
        <f>M5/E5*100</f>
        <v>80</v>
      </c>
    </row>
    <row r="13" spans="1:13">
      <c r="A13" s="683">
        <v>2007</v>
      </c>
      <c r="B13" s="682">
        <v>100</v>
      </c>
      <c r="C13" s="681">
        <f t="shared" ref="C13:C17" si="1">C6/B6*100</f>
        <v>59.545454545454547</v>
      </c>
      <c r="D13" s="681">
        <f t="shared" ref="D13:D17" si="2">D6/B6*100</f>
        <v>40.454545454545453</v>
      </c>
      <c r="E13" s="681">
        <f t="shared" ref="E13:E17" si="3">E6/B6*100</f>
        <v>20.909090909090907</v>
      </c>
      <c r="F13" s="681">
        <f t="shared" ref="F13:I17" si="4">F6/B6*100</f>
        <v>24.545454545454547</v>
      </c>
      <c r="G13" s="681">
        <f t="shared" si="4"/>
        <v>28.244274809160309</v>
      </c>
      <c r="H13" s="681">
        <f t="shared" si="4"/>
        <v>19.101123595505616</v>
      </c>
      <c r="I13" s="681">
        <f t="shared" si="4"/>
        <v>23.913043478260871</v>
      </c>
      <c r="J13" s="681">
        <f t="shared" ref="J13:M17" si="5">J6/B6*100</f>
        <v>75.454545454545453</v>
      </c>
      <c r="K13" s="681">
        <f t="shared" si="5"/>
        <v>71.755725190839698</v>
      </c>
      <c r="L13" s="681">
        <f t="shared" si="5"/>
        <v>80.898876404494374</v>
      </c>
      <c r="M13" s="681">
        <f t="shared" si="5"/>
        <v>76.08695652173914</v>
      </c>
    </row>
    <row r="14" spans="1:13">
      <c r="A14" s="683">
        <v>2008</v>
      </c>
      <c r="B14" s="682">
        <v>100</v>
      </c>
      <c r="C14" s="681">
        <f t="shared" si="1"/>
        <v>60</v>
      </c>
      <c r="D14" s="681">
        <f t="shared" si="2"/>
        <v>40</v>
      </c>
      <c r="E14" s="681">
        <f t="shared" si="3"/>
        <v>21.081081081081081</v>
      </c>
      <c r="F14" s="681">
        <f t="shared" si="4"/>
        <v>28.648648648648649</v>
      </c>
      <c r="G14" s="681">
        <f t="shared" si="4"/>
        <v>32.432432432432435</v>
      </c>
      <c r="H14" s="681">
        <f t="shared" si="4"/>
        <v>22.972972972972975</v>
      </c>
      <c r="I14" s="681">
        <f t="shared" si="4"/>
        <v>12.820512820512819</v>
      </c>
      <c r="J14" s="681">
        <f t="shared" si="5"/>
        <v>71.351351351351354</v>
      </c>
      <c r="K14" s="681">
        <f t="shared" si="5"/>
        <v>67.567567567567565</v>
      </c>
      <c r="L14" s="681">
        <f t="shared" si="5"/>
        <v>77.027027027027032</v>
      </c>
      <c r="M14" s="681">
        <f t="shared" si="5"/>
        <v>87.179487179487182</v>
      </c>
    </row>
    <row r="15" spans="1:13">
      <c r="A15" s="683">
        <v>2009</v>
      </c>
      <c r="B15" s="682">
        <v>100</v>
      </c>
      <c r="C15" s="681">
        <f t="shared" si="1"/>
        <v>74.576271186440678</v>
      </c>
      <c r="D15" s="681">
        <f t="shared" si="2"/>
        <v>25.423728813559322</v>
      </c>
      <c r="E15" s="681">
        <f t="shared" si="3"/>
        <v>16.949152542372879</v>
      </c>
      <c r="F15" s="681">
        <f t="shared" si="4"/>
        <v>10.16949152542373</v>
      </c>
      <c r="G15" s="681">
        <f t="shared" si="4"/>
        <v>9.0909090909090917</v>
      </c>
      <c r="H15" s="681">
        <f t="shared" si="4"/>
        <v>13.333333333333334</v>
      </c>
      <c r="I15" s="681">
        <f t="shared" si="4"/>
        <v>20</v>
      </c>
      <c r="J15" s="681">
        <f t="shared" si="5"/>
        <v>89.830508474576277</v>
      </c>
      <c r="K15" s="681">
        <f t="shared" si="5"/>
        <v>90.909090909090907</v>
      </c>
      <c r="L15" s="681">
        <f t="shared" si="5"/>
        <v>86.666666666666671</v>
      </c>
      <c r="M15" s="681">
        <f t="shared" si="5"/>
        <v>80</v>
      </c>
    </row>
    <row r="16" spans="1:13">
      <c r="A16" s="683">
        <v>2010</v>
      </c>
      <c r="B16" s="682">
        <v>100</v>
      </c>
      <c r="C16" s="681">
        <f t="shared" si="1"/>
        <v>70.175438596491219</v>
      </c>
      <c r="D16" s="681">
        <f t="shared" si="2"/>
        <v>29.82456140350877</v>
      </c>
      <c r="E16" s="681">
        <f t="shared" si="3"/>
        <v>12.280701754385964</v>
      </c>
      <c r="F16" s="681">
        <f t="shared" si="4"/>
        <v>8.7719298245614024</v>
      </c>
      <c r="G16" s="681">
        <f t="shared" si="4"/>
        <v>12.5</v>
      </c>
      <c r="H16" s="681">
        <f t="shared" si="4"/>
        <v>0</v>
      </c>
      <c r="I16" s="681">
        <f t="shared" si="4"/>
        <v>0</v>
      </c>
      <c r="J16" s="681">
        <f t="shared" si="5"/>
        <v>91.228070175438589</v>
      </c>
      <c r="K16" s="681">
        <f t="shared" si="5"/>
        <v>87.5</v>
      </c>
      <c r="L16" s="682">
        <f t="shared" si="5"/>
        <v>100</v>
      </c>
      <c r="M16" s="682">
        <f t="shared" si="5"/>
        <v>100</v>
      </c>
    </row>
    <row r="17" spans="1:13">
      <c r="A17" s="683">
        <v>2011</v>
      </c>
      <c r="B17" s="682">
        <v>100</v>
      </c>
      <c r="C17" s="681">
        <f t="shared" si="1"/>
        <v>57.142857142857139</v>
      </c>
      <c r="D17" s="681">
        <f t="shared" si="2"/>
        <v>42.857142857142854</v>
      </c>
      <c r="E17" s="681">
        <f t="shared" si="3"/>
        <v>26.785714285714285</v>
      </c>
      <c r="F17" s="681">
        <f t="shared" si="4"/>
        <v>10.714285714285714</v>
      </c>
      <c r="G17" s="681">
        <f t="shared" si="4"/>
        <v>18.75</v>
      </c>
      <c r="H17" s="681">
        <f t="shared" si="4"/>
        <v>0</v>
      </c>
      <c r="I17" s="681">
        <f t="shared" si="4"/>
        <v>20</v>
      </c>
      <c r="J17" s="681">
        <f t="shared" si="5"/>
        <v>89.285714285714292</v>
      </c>
      <c r="K17" s="681">
        <f t="shared" si="5"/>
        <v>81.25</v>
      </c>
      <c r="L17" s="682">
        <f t="shared" si="5"/>
        <v>100</v>
      </c>
      <c r="M17" s="681">
        <f t="shared" si="5"/>
        <v>80</v>
      </c>
    </row>
    <row r="18" spans="1:13">
      <c r="A18" s="576" t="s">
        <v>512</v>
      </c>
    </row>
    <row r="19" spans="1:13">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M1"/>
    </sheetView>
  </sheetViews>
  <sheetFormatPr baseColWidth="10" defaultColWidth="11.25" defaultRowHeight="15"/>
  <cols>
    <col min="1" max="1" width="16.75" style="635" customWidth="1"/>
    <col min="2" max="2" width="11.25" style="635"/>
    <col min="3" max="3" width="6.875" style="635" customWidth="1"/>
    <col min="4" max="4" width="6" style="635" customWidth="1"/>
    <col min="5" max="5" width="8" style="635" customWidth="1"/>
    <col min="6" max="6" width="8.5" style="635" customWidth="1"/>
    <col min="7" max="7" width="6.875" style="635" customWidth="1"/>
    <col min="8" max="8" width="6.75" style="635" customWidth="1"/>
    <col min="9" max="9" width="8.25" style="635" customWidth="1"/>
    <col min="10" max="10" width="8.625" style="635" customWidth="1"/>
    <col min="11" max="11" width="6.875" style="635" customWidth="1"/>
    <col min="12" max="12" width="6.375" style="635" customWidth="1"/>
    <col min="13" max="13" width="8.25" style="635" customWidth="1"/>
    <col min="14" max="16384" width="11.25" style="635"/>
  </cols>
  <sheetData>
    <row r="1" spans="1:13" ht="27.6" customHeight="1">
      <c r="A1" s="1238" t="s">
        <v>2389</v>
      </c>
      <c r="B1" s="1238"/>
      <c r="C1" s="1238"/>
      <c r="D1" s="1238"/>
      <c r="E1" s="1238"/>
      <c r="F1" s="1238"/>
      <c r="G1" s="1238"/>
      <c r="H1" s="1238"/>
      <c r="I1" s="1238"/>
      <c r="J1" s="1238"/>
      <c r="K1" s="1238"/>
      <c r="L1" s="1238"/>
      <c r="M1" s="1238"/>
    </row>
    <row r="2" spans="1:13" ht="31.9" customHeight="1">
      <c r="A2" s="678" t="s">
        <v>1110</v>
      </c>
      <c r="B2" s="1200" t="s">
        <v>545</v>
      </c>
      <c r="C2" s="1200"/>
      <c r="D2" s="1200"/>
      <c r="E2" s="1200"/>
      <c r="F2" s="1200" t="s">
        <v>1111</v>
      </c>
      <c r="G2" s="1200"/>
      <c r="H2" s="1200"/>
      <c r="I2" s="1200"/>
      <c r="J2" s="1200" t="s">
        <v>1112</v>
      </c>
      <c r="K2" s="1200"/>
      <c r="L2" s="1200"/>
      <c r="M2" s="1200"/>
    </row>
    <row r="3" spans="1:13" ht="14.45" customHeight="1">
      <c r="A3" s="678"/>
      <c r="B3" s="1199" t="s">
        <v>545</v>
      </c>
      <c r="C3" s="1229" t="s">
        <v>1113</v>
      </c>
      <c r="D3" s="1230"/>
      <c r="E3" s="1230"/>
      <c r="F3" s="1199" t="s">
        <v>1124</v>
      </c>
      <c r="G3" s="1229" t="s">
        <v>1113</v>
      </c>
      <c r="H3" s="1230"/>
      <c r="I3" s="1230"/>
      <c r="J3" s="1199" t="s">
        <v>1124</v>
      </c>
      <c r="K3" s="1229" t="s">
        <v>1113</v>
      </c>
      <c r="L3" s="1230"/>
      <c r="M3" s="1230"/>
    </row>
    <row r="4" spans="1:13" ht="42.6" customHeight="1">
      <c r="A4" s="679" t="s">
        <v>1114</v>
      </c>
      <c r="B4" s="1235"/>
      <c r="C4" s="628" t="s">
        <v>1121</v>
      </c>
      <c r="D4" s="628" t="s">
        <v>1122</v>
      </c>
      <c r="E4" s="628" t="s">
        <v>1123</v>
      </c>
      <c r="F4" s="1199"/>
      <c r="G4" s="628" t="s">
        <v>1121</v>
      </c>
      <c r="H4" s="628" t="s">
        <v>1122</v>
      </c>
      <c r="I4" s="628" t="s">
        <v>1123</v>
      </c>
      <c r="J4" s="1199"/>
      <c r="K4" s="628" t="s">
        <v>1121</v>
      </c>
      <c r="L4" s="628" t="s">
        <v>1122</v>
      </c>
      <c r="M4" s="628" t="s">
        <v>1123</v>
      </c>
    </row>
    <row r="5" spans="1:13">
      <c r="A5" s="683">
        <v>2006</v>
      </c>
      <c r="B5" s="680">
        <f>F5+J5</f>
        <v>358</v>
      </c>
      <c r="C5" s="680">
        <f>G5+K5</f>
        <v>228</v>
      </c>
      <c r="D5" s="680">
        <f>H5+L5</f>
        <v>130</v>
      </c>
      <c r="E5" s="680">
        <f>I5+M5</f>
        <v>5</v>
      </c>
      <c r="F5" s="680">
        <v>7</v>
      </c>
      <c r="G5" s="680">
        <v>4</v>
      </c>
      <c r="H5" s="680">
        <v>3</v>
      </c>
      <c r="I5" s="680">
        <v>0</v>
      </c>
      <c r="J5" s="680">
        <v>351</v>
      </c>
      <c r="K5" s="680">
        <v>224</v>
      </c>
      <c r="L5" s="680">
        <v>127</v>
      </c>
      <c r="M5" s="680">
        <v>5</v>
      </c>
    </row>
    <row r="6" spans="1:13">
      <c r="A6" s="683">
        <v>2007</v>
      </c>
      <c r="B6" s="680">
        <f t="shared" ref="B6:E10" si="0">F6+J6</f>
        <v>422</v>
      </c>
      <c r="C6" s="680">
        <f t="shared" si="0"/>
        <v>298</v>
      </c>
      <c r="D6" s="680">
        <f t="shared" si="0"/>
        <v>124</v>
      </c>
      <c r="E6" s="680">
        <f t="shared" si="0"/>
        <v>15</v>
      </c>
      <c r="F6" s="680">
        <v>15</v>
      </c>
      <c r="G6" s="680">
        <v>13</v>
      </c>
      <c r="H6" s="680">
        <v>2</v>
      </c>
      <c r="I6" s="680">
        <v>0</v>
      </c>
      <c r="J6" s="680">
        <v>407</v>
      </c>
      <c r="K6" s="680">
        <v>285</v>
      </c>
      <c r="L6" s="680">
        <v>122</v>
      </c>
      <c r="M6" s="680">
        <v>15</v>
      </c>
    </row>
    <row r="7" spans="1:13">
      <c r="A7" s="683">
        <v>2008</v>
      </c>
      <c r="B7" s="680">
        <f t="shared" si="0"/>
        <v>387</v>
      </c>
      <c r="C7" s="680">
        <f t="shared" si="0"/>
        <v>272</v>
      </c>
      <c r="D7" s="680">
        <f t="shared" si="0"/>
        <v>115</v>
      </c>
      <c r="E7" s="680">
        <f t="shared" si="0"/>
        <v>4</v>
      </c>
      <c r="F7" s="680">
        <v>11</v>
      </c>
      <c r="G7" s="680">
        <v>10</v>
      </c>
      <c r="H7" s="680">
        <v>1</v>
      </c>
      <c r="I7" s="680">
        <v>0</v>
      </c>
      <c r="J7" s="680">
        <v>376</v>
      </c>
      <c r="K7" s="680">
        <v>262</v>
      </c>
      <c r="L7" s="680">
        <v>114</v>
      </c>
      <c r="M7" s="680">
        <v>4</v>
      </c>
    </row>
    <row r="8" spans="1:13">
      <c r="A8" s="683">
        <v>2009</v>
      </c>
      <c r="B8" s="680">
        <f t="shared" si="0"/>
        <v>379</v>
      </c>
      <c r="C8" s="680">
        <f t="shared" si="0"/>
        <v>236</v>
      </c>
      <c r="D8" s="680">
        <f t="shared" si="0"/>
        <v>143</v>
      </c>
      <c r="E8" s="680">
        <f t="shared" si="0"/>
        <v>6</v>
      </c>
      <c r="F8" s="680">
        <v>12</v>
      </c>
      <c r="G8" s="680">
        <v>7</v>
      </c>
      <c r="H8" s="680">
        <v>5</v>
      </c>
      <c r="I8" s="680">
        <v>2</v>
      </c>
      <c r="J8" s="680">
        <v>367</v>
      </c>
      <c r="K8" s="680">
        <v>229</v>
      </c>
      <c r="L8" s="680">
        <v>138</v>
      </c>
      <c r="M8" s="680">
        <v>4</v>
      </c>
    </row>
    <row r="9" spans="1:13">
      <c r="A9" s="683">
        <v>2010</v>
      </c>
      <c r="B9" s="680">
        <f t="shared" si="0"/>
        <v>422</v>
      </c>
      <c r="C9" s="680">
        <f t="shared" si="0"/>
        <v>282</v>
      </c>
      <c r="D9" s="680">
        <f t="shared" si="0"/>
        <v>140</v>
      </c>
      <c r="E9" s="680">
        <f t="shared" si="0"/>
        <v>4</v>
      </c>
      <c r="F9" s="680">
        <v>14</v>
      </c>
      <c r="G9" s="680">
        <v>13</v>
      </c>
      <c r="H9" s="680">
        <v>1</v>
      </c>
      <c r="I9" s="680">
        <v>0</v>
      </c>
      <c r="J9" s="680">
        <v>408</v>
      </c>
      <c r="K9" s="680">
        <v>269</v>
      </c>
      <c r="L9" s="680">
        <v>139</v>
      </c>
      <c r="M9" s="680">
        <v>4</v>
      </c>
    </row>
    <row r="10" spans="1:13">
      <c r="A10" s="683">
        <v>2011</v>
      </c>
      <c r="B10" s="680">
        <f t="shared" si="0"/>
        <v>410</v>
      </c>
      <c r="C10" s="680">
        <f t="shared" si="0"/>
        <v>279</v>
      </c>
      <c r="D10" s="680">
        <f t="shared" si="0"/>
        <v>131</v>
      </c>
      <c r="E10" s="680">
        <f t="shared" si="0"/>
        <v>3</v>
      </c>
      <c r="F10" s="680">
        <v>0</v>
      </c>
      <c r="G10" s="680">
        <v>0</v>
      </c>
      <c r="H10" s="680">
        <v>0</v>
      </c>
      <c r="I10" s="680">
        <v>0</v>
      </c>
      <c r="J10" s="680">
        <v>410</v>
      </c>
      <c r="K10" s="680">
        <v>279</v>
      </c>
      <c r="L10" s="680">
        <v>131</v>
      </c>
      <c r="M10" s="680">
        <v>3</v>
      </c>
    </row>
    <row r="11" spans="1:13" ht="25.5">
      <c r="A11" s="679" t="s">
        <v>1114</v>
      </c>
      <c r="B11" s="628" t="s">
        <v>545</v>
      </c>
      <c r="C11" s="628" t="s">
        <v>1115</v>
      </c>
      <c r="D11" s="628" t="s">
        <v>1116</v>
      </c>
      <c r="E11" s="628" t="s">
        <v>1117</v>
      </c>
      <c r="F11" s="628" t="s">
        <v>1118</v>
      </c>
      <c r="G11" s="628" t="s">
        <v>1115</v>
      </c>
      <c r="H11" s="628" t="s">
        <v>1119</v>
      </c>
      <c r="I11" s="628" t="s">
        <v>1117</v>
      </c>
      <c r="J11" s="628" t="s">
        <v>1120</v>
      </c>
      <c r="K11" s="628" t="s">
        <v>1115</v>
      </c>
      <c r="L11" s="628" t="s">
        <v>1119</v>
      </c>
      <c r="M11" s="628" t="s">
        <v>1117</v>
      </c>
    </row>
    <row r="12" spans="1:13">
      <c r="A12" s="683">
        <v>2006</v>
      </c>
      <c r="B12" s="682">
        <v>100</v>
      </c>
      <c r="C12" s="681">
        <f>C5/B5*100</f>
        <v>63.687150837988824</v>
      </c>
      <c r="D12" s="681">
        <f>D5/B5*100</f>
        <v>36.312849162011176</v>
      </c>
      <c r="E12" s="681">
        <f>E5/B5*100</f>
        <v>1.3966480446927374</v>
      </c>
      <c r="F12" s="681">
        <f>F5/B5*100</f>
        <v>1.9553072625698324</v>
      </c>
      <c r="G12" s="681">
        <f>G5/C5*100</f>
        <v>1.7543859649122806</v>
      </c>
      <c r="H12" s="681">
        <f>H5/D5*100</f>
        <v>2.3076923076923079</v>
      </c>
      <c r="I12" s="681">
        <f>I5/E5*100</f>
        <v>0</v>
      </c>
      <c r="J12" s="681">
        <f>J5/B5*100</f>
        <v>98.044692737430168</v>
      </c>
      <c r="K12" s="681">
        <f>K5/C5*100</f>
        <v>98.245614035087712</v>
      </c>
      <c r="L12" s="681">
        <f>L5/D5*100</f>
        <v>97.692307692307693</v>
      </c>
      <c r="M12" s="682">
        <f>M5/E5*100</f>
        <v>100</v>
      </c>
    </row>
    <row r="13" spans="1:13">
      <c r="A13" s="683">
        <v>2007</v>
      </c>
      <c r="B13" s="682">
        <v>100</v>
      </c>
      <c r="C13" s="681">
        <f t="shared" ref="C13:C17" si="1">C6/B6*100</f>
        <v>70.616113744075832</v>
      </c>
      <c r="D13" s="681">
        <f t="shared" ref="D13:D17" si="2">D6/B6*100</f>
        <v>29.383886255924168</v>
      </c>
      <c r="E13" s="681">
        <f t="shared" ref="E13:E17" si="3">E6/B6*100</f>
        <v>3.5545023696682465</v>
      </c>
      <c r="F13" s="681">
        <f t="shared" ref="F13:I17" si="4">F6/B6*100</f>
        <v>3.5545023696682465</v>
      </c>
      <c r="G13" s="681">
        <f t="shared" si="4"/>
        <v>4.3624161073825505</v>
      </c>
      <c r="H13" s="681">
        <f t="shared" si="4"/>
        <v>1.6129032258064515</v>
      </c>
      <c r="I13" s="681">
        <f t="shared" si="4"/>
        <v>0</v>
      </c>
      <c r="J13" s="681">
        <f t="shared" ref="J13:M17" si="5">J6/B6*100</f>
        <v>96.445497630331758</v>
      </c>
      <c r="K13" s="681">
        <f t="shared" si="5"/>
        <v>95.637583892617457</v>
      </c>
      <c r="L13" s="681">
        <f t="shared" si="5"/>
        <v>98.387096774193552</v>
      </c>
      <c r="M13" s="682">
        <f t="shared" si="5"/>
        <v>100</v>
      </c>
    </row>
    <row r="14" spans="1:13">
      <c r="A14" s="683">
        <v>2008</v>
      </c>
      <c r="B14" s="682">
        <v>100</v>
      </c>
      <c r="C14" s="681">
        <f t="shared" si="1"/>
        <v>70.284237726098183</v>
      </c>
      <c r="D14" s="681">
        <f t="shared" si="2"/>
        <v>29.715762273901809</v>
      </c>
      <c r="E14" s="681">
        <f t="shared" si="3"/>
        <v>1.03359173126615</v>
      </c>
      <c r="F14" s="681">
        <f t="shared" si="4"/>
        <v>2.842377260981912</v>
      </c>
      <c r="G14" s="681">
        <f t="shared" si="4"/>
        <v>3.6764705882352944</v>
      </c>
      <c r="H14" s="681">
        <f t="shared" si="4"/>
        <v>0.86956521739130432</v>
      </c>
      <c r="I14" s="681">
        <f t="shared" si="4"/>
        <v>0</v>
      </c>
      <c r="J14" s="681">
        <f t="shared" si="5"/>
        <v>97.157622739018095</v>
      </c>
      <c r="K14" s="681">
        <f t="shared" si="5"/>
        <v>96.32352941176471</v>
      </c>
      <c r="L14" s="681">
        <f t="shared" si="5"/>
        <v>99.130434782608702</v>
      </c>
      <c r="M14" s="682">
        <f t="shared" si="5"/>
        <v>100</v>
      </c>
    </row>
    <row r="15" spans="1:13">
      <c r="A15" s="683">
        <v>2009</v>
      </c>
      <c r="B15" s="682">
        <v>100</v>
      </c>
      <c r="C15" s="681">
        <f t="shared" si="1"/>
        <v>62.269129287598943</v>
      </c>
      <c r="D15" s="681">
        <f t="shared" si="2"/>
        <v>37.730870712401057</v>
      </c>
      <c r="E15" s="681">
        <f t="shared" si="3"/>
        <v>1.5831134564643801</v>
      </c>
      <c r="F15" s="681">
        <f t="shared" si="4"/>
        <v>3.1662269129287601</v>
      </c>
      <c r="G15" s="681">
        <f t="shared" si="4"/>
        <v>2.9661016949152543</v>
      </c>
      <c r="H15" s="681">
        <f t="shared" si="4"/>
        <v>3.4965034965034967</v>
      </c>
      <c r="I15" s="681">
        <f t="shared" si="4"/>
        <v>33.333333333333329</v>
      </c>
      <c r="J15" s="681">
        <f t="shared" si="5"/>
        <v>96.833773087071236</v>
      </c>
      <c r="K15" s="681">
        <f t="shared" si="5"/>
        <v>97.033898305084747</v>
      </c>
      <c r="L15" s="681">
        <f t="shared" si="5"/>
        <v>96.503496503496507</v>
      </c>
      <c r="M15" s="681">
        <f t="shared" si="5"/>
        <v>66.666666666666657</v>
      </c>
    </row>
    <row r="16" spans="1:13">
      <c r="A16" s="683">
        <v>2010</v>
      </c>
      <c r="B16" s="682">
        <v>100</v>
      </c>
      <c r="C16" s="681">
        <f t="shared" si="1"/>
        <v>66.824644549763036</v>
      </c>
      <c r="D16" s="681">
        <f t="shared" si="2"/>
        <v>33.175355450236964</v>
      </c>
      <c r="E16" s="681">
        <f t="shared" si="3"/>
        <v>0.94786729857819907</v>
      </c>
      <c r="F16" s="681">
        <f t="shared" si="4"/>
        <v>3.3175355450236967</v>
      </c>
      <c r="G16" s="681">
        <f t="shared" si="4"/>
        <v>4.6099290780141837</v>
      </c>
      <c r="H16" s="681">
        <f t="shared" si="4"/>
        <v>0.7142857142857143</v>
      </c>
      <c r="I16" s="681">
        <f t="shared" si="4"/>
        <v>0</v>
      </c>
      <c r="J16" s="681">
        <f t="shared" si="5"/>
        <v>96.682464454976298</v>
      </c>
      <c r="K16" s="681">
        <f t="shared" si="5"/>
        <v>95.39007092198581</v>
      </c>
      <c r="L16" s="681">
        <f t="shared" si="5"/>
        <v>99.285714285714292</v>
      </c>
      <c r="M16" s="682">
        <f t="shared" si="5"/>
        <v>100</v>
      </c>
    </row>
    <row r="17" spans="1:13">
      <c r="A17" s="683">
        <v>2011</v>
      </c>
      <c r="B17" s="682">
        <v>100</v>
      </c>
      <c r="C17" s="681">
        <f t="shared" si="1"/>
        <v>68.048780487804876</v>
      </c>
      <c r="D17" s="681">
        <f t="shared" si="2"/>
        <v>31.951219512195124</v>
      </c>
      <c r="E17" s="681">
        <f t="shared" si="3"/>
        <v>0.73170731707317083</v>
      </c>
      <c r="F17" s="681">
        <f t="shared" si="4"/>
        <v>0</v>
      </c>
      <c r="G17" s="681">
        <f t="shared" si="4"/>
        <v>0</v>
      </c>
      <c r="H17" s="681">
        <f t="shared" si="4"/>
        <v>0</v>
      </c>
      <c r="I17" s="681">
        <f t="shared" si="4"/>
        <v>0</v>
      </c>
      <c r="J17" s="682">
        <f t="shared" si="5"/>
        <v>100</v>
      </c>
      <c r="K17" s="682">
        <f t="shared" si="5"/>
        <v>100</v>
      </c>
      <c r="L17" s="682">
        <f t="shared" si="5"/>
        <v>100</v>
      </c>
      <c r="M17" s="681">
        <f t="shared" si="5"/>
        <v>100</v>
      </c>
    </row>
    <row r="18" spans="1:13">
      <c r="A18" s="576" t="s">
        <v>512</v>
      </c>
    </row>
    <row r="19" spans="1:13">
      <c r="B19" s="643"/>
      <c r="C19" s="643"/>
      <c r="D19" s="643"/>
      <c r="E19" s="643"/>
      <c r="F19" s="643"/>
      <c r="G19" s="643"/>
      <c r="H19" s="643"/>
    </row>
  </sheetData>
  <mergeCells count="10">
    <mergeCell ref="A1:M1"/>
    <mergeCell ref="B2:E2"/>
    <mergeCell ref="F2:I2"/>
    <mergeCell ref="J2:M2"/>
    <mergeCell ref="B3:B4"/>
    <mergeCell ref="C3:E3"/>
    <mergeCell ref="F3:F4"/>
    <mergeCell ref="G3:I3"/>
    <mergeCell ref="J3:J4"/>
    <mergeCell ref="K3:M3"/>
  </mergeCells>
  <pageMargins left="0.7" right="0.7" top="0.78740157499999996" bottom="0.78740157499999996"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selection activeCell="A2" sqref="A2"/>
    </sheetView>
  </sheetViews>
  <sheetFormatPr baseColWidth="10" defaultRowHeight="15"/>
  <cols>
    <col min="1" max="1" width="53.375" style="693" customWidth="1"/>
    <col min="2" max="2" width="40.75" style="687" bestFit="1" customWidth="1"/>
    <col min="3" max="3" width="44.75" style="687" bestFit="1" customWidth="1"/>
    <col min="4" max="4" width="62.25" style="687" bestFit="1" customWidth="1"/>
    <col min="5" max="6" width="14" style="687" customWidth="1"/>
    <col min="7" max="256" width="11.25" style="687"/>
    <col min="257" max="257" width="53.375" style="687" customWidth="1"/>
    <col min="258" max="258" width="40.75" style="687" bestFit="1" customWidth="1"/>
    <col min="259" max="259" width="44.75" style="687" bestFit="1" customWidth="1"/>
    <col min="260" max="260" width="62.25" style="687" bestFit="1" customWidth="1"/>
    <col min="261" max="262" width="14" style="687" customWidth="1"/>
    <col min="263" max="512" width="11.25" style="687"/>
    <col min="513" max="513" width="53.375" style="687" customWidth="1"/>
    <col min="514" max="514" width="40.75" style="687" bestFit="1" customWidth="1"/>
    <col min="515" max="515" width="44.75" style="687" bestFit="1" customWidth="1"/>
    <col min="516" max="516" width="62.25" style="687" bestFit="1" customWidth="1"/>
    <col min="517" max="518" width="14" style="687" customWidth="1"/>
    <col min="519" max="768" width="11.25" style="687"/>
    <col min="769" max="769" width="53.375" style="687" customWidth="1"/>
    <col min="770" max="770" width="40.75" style="687" bestFit="1" customWidth="1"/>
    <col min="771" max="771" width="44.75" style="687" bestFit="1" customWidth="1"/>
    <col min="772" max="772" width="62.25" style="687" bestFit="1" customWidth="1"/>
    <col min="773" max="774" width="14" style="687" customWidth="1"/>
    <col min="775" max="1024" width="11.25" style="687"/>
    <col min="1025" max="1025" width="53.375" style="687" customWidth="1"/>
    <col min="1026" max="1026" width="40.75" style="687" bestFit="1" customWidth="1"/>
    <col min="1027" max="1027" width="44.75" style="687" bestFit="1" customWidth="1"/>
    <col min="1028" max="1028" width="62.25" style="687" bestFit="1" customWidth="1"/>
    <col min="1029" max="1030" width="14" style="687" customWidth="1"/>
    <col min="1031" max="1280" width="11.25" style="687"/>
    <col min="1281" max="1281" width="53.375" style="687" customWidth="1"/>
    <col min="1282" max="1282" width="40.75" style="687" bestFit="1" customWidth="1"/>
    <col min="1283" max="1283" width="44.75" style="687" bestFit="1" customWidth="1"/>
    <col min="1284" max="1284" width="62.25" style="687" bestFit="1" customWidth="1"/>
    <col min="1285" max="1286" width="14" style="687" customWidth="1"/>
    <col min="1287" max="1536" width="11.25" style="687"/>
    <col min="1537" max="1537" width="53.375" style="687" customWidth="1"/>
    <col min="1538" max="1538" width="40.75" style="687" bestFit="1" customWidth="1"/>
    <col min="1539" max="1539" width="44.75" style="687" bestFit="1" customWidth="1"/>
    <col min="1540" max="1540" width="62.25" style="687" bestFit="1" customWidth="1"/>
    <col min="1541" max="1542" width="14" style="687" customWidth="1"/>
    <col min="1543" max="1792" width="11.25" style="687"/>
    <col min="1793" max="1793" width="53.375" style="687" customWidth="1"/>
    <col min="1794" max="1794" width="40.75" style="687" bestFit="1" customWidth="1"/>
    <col min="1795" max="1795" width="44.75" style="687" bestFit="1" customWidth="1"/>
    <col min="1796" max="1796" width="62.25" style="687" bestFit="1" customWidth="1"/>
    <col min="1797" max="1798" width="14" style="687" customWidth="1"/>
    <col min="1799" max="2048" width="11.25" style="687"/>
    <col min="2049" max="2049" width="53.375" style="687" customWidth="1"/>
    <col min="2050" max="2050" width="40.75" style="687" bestFit="1" customWidth="1"/>
    <col min="2051" max="2051" width="44.75" style="687" bestFit="1" customWidth="1"/>
    <col min="2052" max="2052" width="62.25" style="687" bestFit="1" customWidth="1"/>
    <col min="2053" max="2054" width="14" style="687" customWidth="1"/>
    <col min="2055" max="2304" width="11.25" style="687"/>
    <col min="2305" max="2305" width="53.375" style="687" customWidth="1"/>
    <col min="2306" max="2306" width="40.75" style="687" bestFit="1" customWidth="1"/>
    <col min="2307" max="2307" width="44.75" style="687" bestFit="1" customWidth="1"/>
    <col min="2308" max="2308" width="62.25" style="687" bestFit="1" customWidth="1"/>
    <col min="2309" max="2310" width="14" style="687" customWidth="1"/>
    <col min="2311" max="2560" width="11.25" style="687"/>
    <col min="2561" max="2561" width="53.375" style="687" customWidth="1"/>
    <col min="2562" max="2562" width="40.75" style="687" bestFit="1" customWidth="1"/>
    <col min="2563" max="2563" width="44.75" style="687" bestFit="1" customWidth="1"/>
    <col min="2564" max="2564" width="62.25" style="687" bestFit="1" customWidth="1"/>
    <col min="2565" max="2566" width="14" style="687" customWidth="1"/>
    <col min="2567" max="2816" width="11.25" style="687"/>
    <col min="2817" max="2817" width="53.375" style="687" customWidth="1"/>
    <col min="2818" max="2818" width="40.75" style="687" bestFit="1" customWidth="1"/>
    <col min="2819" max="2819" width="44.75" style="687" bestFit="1" customWidth="1"/>
    <col min="2820" max="2820" width="62.25" style="687" bestFit="1" customWidth="1"/>
    <col min="2821" max="2822" width="14" style="687" customWidth="1"/>
    <col min="2823" max="3072" width="11.25" style="687"/>
    <col min="3073" max="3073" width="53.375" style="687" customWidth="1"/>
    <col min="3074" max="3074" width="40.75" style="687" bestFit="1" customWidth="1"/>
    <col min="3075" max="3075" width="44.75" style="687" bestFit="1" customWidth="1"/>
    <col min="3076" max="3076" width="62.25" style="687" bestFit="1" customWidth="1"/>
    <col min="3077" max="3078" width="14" style="687" customWidth="1"/>
    <col min="3079" max="3328" width="11.25" style="687"/>
    <col min="3329" max="3329" width="53.375" style="687" customWidth="1"/>
    <col min="3330" max="3330" width="40.75" style="687" bestFit="1" customWidth="1"/>
    <col min="3331" max="3331" width="44.75" style="687" bestFit="1" customWidth="1"/>
    <col min="3332" max="3332" width="62.25" style="687" bestFit="1" customWidth="1"/>
    <col min="3333" max="3334" width="14" style="687" customWidth="1"/>
    <col min="3335" max="3584" width="11.25" style="687"/>
    <col min="3585" max="3585" width="53.375" style="687" customWidth="1"/>
    <col min="3586" max="3586" width="40.75" style="687" bestFit="1" customWidth="1"/>
    <col min="3587" max="3587" width="44.75" style="687" bestFit="1" customWidth="1"/>
    <col min="3588" max="3588" width="62.25" style="687" bestFit="1" customWidth="1"/>
    <col min="3589" max="3590" width="14" style="687" customWidth="1"/>
    <col min="3591" max="3840" width="11.25" style="687"/>
    <col min="3841" max="3841" width="53.375" style="687" customWidth="1"/>
    <col min="3842" max="3842" width="40.75" style="687" bestFit="1" customWidth="1"/>
    <col min="3843" max="3843" width="44.75" style="687" bestFit="1" customWidth="1"/>
    <col min="3844" max="3844" width="62.25" style="687" bestFit="1" customWidth="1"/>
    <col min="3845" max="3846" width="14" style="687" customWidth="1"/>
    <col min="3847" max="4096" width="11.25" style="687"/>
    <col min="4097" max="4097" width="53.375" style="687" customWidth="1"/>
    <col min="4098" max="4098" width="40.75" style="687" bestFit="1" customWidth="1"/>
    <col min="4099" max="4099" width="44.75" style="687" bestFit="1" customWidth="1"/>
    <col min="4100" max="4100" width="62.25" style="687" bestFit="1" customWidth="1"/>
    <col min="4101" max="4102" width="14" style="687" customWidth="1"/>
    <col min="4103" max="4352" width="11.25" style="687"/>
    <col min="4353" max="4353" width="53.375" style="687" customWidth="1"/>
    <col min="4354" max="4354" width="40.75" style="687" bestFit="1" customWidth="1"/>
    <col min="4355" max="4355" width="44.75" style="687" bestFit="1" customWidth="1"/>
    <col min="4356" max="4356" width="62.25" style="687" bestFit="1" customWidth="1"/>
    <col min="4357" max="4358" width="14" style="687" customWidth="1"/>
    <col min="4359" max="4608" width="11.25" style="687"/>
    <col min="4609" max="4609" width="53.375" style="687" customWidth="1"/>
    <col min="4610" max="4610" width="40.75" style="687" bestFit="1" customWidth="1"/>
    <col min="4611" max="4611" width="44.75" style="687" bestFit="1" customWidth="1"/>
    <col min="4612" max="4612" width="62.25" style="687" bestFit="1" customWidth="1"/>
    <col min="4613" max="4614" width="14" style="687" customWidth="1"/>
    <col min="4615" max="4864" width="11.25" style="687"/>
    <col min="4865" max="4865" width="53.375" style="687" customWidth="1"/>
    <col min="4866" max="4866" width="40.75" style="687" bestFit="1" customWidth="1"/>
    <col min="4867" max="4867" width="44.75" style="687" bestFit="1" customWidth="1"/>
    <col min="4868" max="4868" width="62.25" style="687" bestFit="1" customWidth="1"/>
    <col min="4869" max="4870" width="14" style="687" customWidth="1"/>
    <col min="4871" max="5120" width="11.25" style="687"/>
    <col min="5121" max="5121" width="53.375" style="687" customWidth="1"/>
    <col min="5122" max="5122" width="40.75" style="687" bestFit="1" customWidth="1"/>
    <col min="5123" max="5123" width="44.75" style="687" bestFit="1" customWidth="1"/>
    <col min="5124" max="5124" width="62.25" style="687" bestFit="1" customWidth="1"/>
    <col min="5125" max="5126" width="14" style="687" customWidth="1"/>
    <col min="5127" max="5376" width="11.25" style="687"/>
    <col min="5377" max="5377" width="53.375" style="687" customWidth="1"/>
    <col min="5378" max="5378" width="40.75" style="687" bestFit="1" customWidth="1"/>
    <col min="5379" max="5379" width="44.75" style="687" bestFit="1" customWidth="1"/>
    <col min="5380" max="5380" width="62.25" style="687" bestFit="1" customWidth="1"/>
    <col min="5381" max="5382" width="14" style="687" customWidth="1"/>
    <col min="5383" max="5632" width="11.25" style="687"/>
    <col min="5633" max="5633" width="53.375" style="687" customWidth="1"/>
    <col min="5634" max="5634" width="40.75" style="687" bestFit="1" customWidth="1"/>
    <col min="5635" max="5635" width="44.75" style="687" bestFit="1" customWidth="1"/>
    <col min="5636" max="5636" width="62.25" style="687" bestFit="1" customWidth="1"/>
    <col min="5637" max="5638" width="14" style="687" customWidth="1"/>
    <col min="5639" max="5888" width="11.25" style="687"/>
    <col min="5889" max="5889" width="53.375" style="687" customWidth="1"/>
    <col min="5890" max="5890" width="40.75" style="687" bestFit="1" customWidth="1"/>
    <col min="5891" max="5891" width="44.75" style="687" bestFit="1" customWidth="1"/>
    <col min="5892" max="5892" width="62.25" style="687" bestFit="1" customWidth="1"/>
    <col min="5893" max="5894" width="14" style="687" customWidth="1"/>
    <col min="5895" max="6144" width="11.25" style="687"/>
    <col min="6145" max="6145" width="53.375" style="687" customWidth="1"/>
    <col min="6146" max="6146" width="40.75" style="687" bestFit="1" customWidth="1"/>
    <col min="6147" max="6147" width="44.75" style="687" bestFit="1" customWidth="1"/>
    <col min="6148" max="6148" width="62.25" style="687" bestFit="1" customWidth="1"/>
    <col min="6149" max="6150" width="14" style="687" customWidth="1"/>
    <col min="6151" max="6400" width="11.25" style="687"/>
    <col min="6401" max="6401" width="53.375" style="687" customWidth="1"/>
    <col min="6402" max="6402" width="40.75" style="687" bestFit="1" customWidth="1"/>
    <col min="6403" max="6403" width="44.75" style="687" bestFit="1" customWidth="1"/>
    <col min="6404" max="6404" width="62.25" style="687" bestFit="1" customWidth="1"/>
    <col min="6405" max="6406" width="14" style="687" customWidth="1"/>
    <col min="6407" max="6656" width="11.25" style="687"/>
    <col min="6657" max="6657" width="53.375" style="687" customWidth="1"/>
    <col min="6658" max="6658" width="40.75" style="687" bestFit="1" customWidth="1"/>
    <col min="6659" max="6659" width="44.75" style="687" bestFit="1" customWidth="1"/>
    <col min="6660" max="6660" width="62.25" style="687" bestFit="1" customWidth="1"/>
    <col min="6661" max="6662" width="14" style="687" customWidth="1"/>
    <col min="6663" max="6912" width="11.25" style="687"/>
    <col min="6913" max="6913" width="53.375" style="687" customWidth="1"/>
    <col min="6914" max="6914" width="40.75" style="687" bestFit="1" customWidth="1"/>
    <col min="6915" max="6915" width="44.75" style="687" bestFit="1" customWidth="1"/>
    <col min="6916" max="6916" width="62.25" style="687" bestFit="1" customWidth="1"/>
    <col min="6917" max="6918" width="14" style="687" customWidth="1"/>
    <col min="6919" max="7168" width="11.25" style="687"/>
    <col min="7169" max="7169" width="53.375" style="687" customWidth="1"/>
    <col min="7170" max="7170" width="40.75" style="687" bestFit="1" customWidth="1"/>
    <col min="7171" max="7171" width="44.75" style="687" bestFit="1" customWidth="1"/>
    <col min="7172" max="7172" width="62.25" style="687" bestFit="1" customWidth="1"/>
    <col min="7173" max="7174" width="14" style="687" customWidth="1"/>
    <col min="7175" max="7424" width="11.25" style="687"/>
    <col min="7425" max="7425" width="53.375" style="687" customWidth="1"/>
    <col min="7426" max="7426" width="40.75" style="687" bestFit="1" customWidth="1"/>
    <col min="7427" max="7427" width="44.75" style="687" bestFit="1" customWidth="1"/>
    <col min="7428" max="7428" width="62.25" style="687" bestFit="1" customWidth="1"/>
    <col min="7429" max="7430" width="14" style="687" customWidth="1"/>
    <col min="7431" max="7680" width="11.25" style="687"/>
    <col min="7681" max="7681" width="53.375" style="687" customWidth="1"/>
    <col min="7682" max="7682" width="40.75" style="687" bestFit="1" customWidth="1"/>
    <col min="7683" max="7683" width="44.75" style="687" bestFit="1" customWidth="1"/>
    <col min="7684" max="7684" width="62.25" style="687" bestFit="1" customWidth="1"/>
    <col min="7685" max="7686" width="14" style="687" customWidth="1"/>
    <col min="7687" max="7936" width="11.25" style="687"/>
    <col min="7937" max="7937" width="53.375" style="687" customWidth="1"/>
    <col min="7938" max="7938" width="40.75" style="687" bestFit="1" customWidth="1"/>
    <col min="7939" max="7939" width="44.75" style="687" bestFit="1" customWidth="1"/>
    <col min="7940" max="7940" width="62.25" style="687" bestFit="1" customWidth="1"/>
    <col min="7941" max="7942" width="14" style="687" customWidth="1"/>
    <col min="7943" max="8192" width="11.25" style="687"/>
    <col min="8193" max="8193" width="53.375" style="687" customWidth="1"/>
    <col min="8194" max="8194" width="40.75" style="687" bestFit="1" customWidth="1"/>
    <col min="8195" max="8195" width="44.75" style="687" bestFit="1" customWidth="1"/>
    <col min="8196" max="8196" width="62.25" style="687" bestFit="1" customWidth="1"/>
    <col min="8197" max="8198" width="14" style="687" customWidth="1"/>
    <col min="8199" max="8448" width="11.25" style="687"/>
    <col min="8449" max="8449" width="53.375" style="687" customWidth="1"/>
    <col min="8450" max="8450" width="40.75" style="687" bestFit="1" customWidth="1"/>
    <col min="8451" max="8451" width="44.75" style="687" bestFit="1" customWidth="1"/>
    <col min="8452" max="8452" width="62.25" style="687" bestFit="1" customWidth="1"/>
    <col min="8453" max="8454" width="14" style="687" customWidth="1"/>
    <col min="8455" max="8704" width="11.25" style="687"/>
    <col min="8705" max="8705" width="53.375" style="687" customWidth="1"/>
    <col min="8706" max="8706" width="40.75" style="687" bestFit="1" customWidth="1"/>
    <col min="8707" max="8707" width="44.75" style="687" bestFit="1" customWidth="1"/>
    <col min="8708" max="8708" width="62.25" style="687" bestFit="1" customWidth="1"/>
    <col min="8709" max="8710" width="14" style="687" customWidth="1"/>
    <col min="8711" max="8960" width="11.25" style="687"/>
    <col min="8961" max="8961" width="53.375" style="687" customWidth="1"/>
    <col min="8962" max="8962" width="40.75" style="687" bestFit="1" customWidth="1"/>
    <col min="8963" max="8963" width="44.75" style="687" bestFit="1" customWidth="1"/>
    <col min="8964" max="8964" width="62.25" style="687" bestFit="1" customWidth="1"/>
    <col min="8965" max="8966" width="14" style="687" customWidth="1"/>
    <col min="8967" max="9216" width="11.25" style="687"/>
    <col min="9217" max="9217" width="53.375" style="687" customWidth="1"/>
    <col min="9218" max="9218" width="40.75" style="687" bestFit="1" customWidth="1"/>
    <col min="9219" max="9219" width="44.75" style="687" bestFit="1" customWidth="1"/>
    <col min="9220" max="9220" width="62.25" style="687" bestFit="1" customWidth="1"/>
    <col min="9221" max="9222" width="14" style="687" customWidth="1"/>
    <col min="9223" max="9472" width="11.25" style="687"/>
    <col min="9473" max="9473" width="53.375" style="687" customWidth="1"/>
    <col min="9474" max="9474" width="40.75" style="687" bestFit="1" customWidth="1"/>
    <col min="9475" max="9475" width="44.75" style="687" bestFit="1" customWidth="1"/>
    <col min="9476" max="9476" width="62.25" style="687" bestFit="1" customWidth="1"/>
    <col min="9477" max="9478" width="14" style="687" customWidth="1"/>
    <col min="9479" max="9728" width="11.25" style="687"/>
    <col min="9729" max="9729" width="53.375" style="687" customWidth="1"/>
    <col min="9730" max="9730" width="40.75" style="687" bestFit="1" customWidth="1"/>
    <col min="9731" max="9731" width="44.75" style="687" bestFit="1" customWidth="1"/>
    <col min="9732" max="9732" width="62.25" style="687" bestFit="1" customWidth="1"/>
    <col min="9733" max="9734" width="14" style="687" customWidth="1"/>
    <col min="9735" max="9984" width="11.25" style="687"/>
    <col min="9985" max="9985" width="53.375" style="687" customWidth="1"/>
    <col min="9986" max="9986" width="40.75" style="687" bestFit="1" customWidth="1"/>
    <col min="9987" max="9987" width="44.75" style="687" bestFit="1" customWidth="1"/>
    <col min="9988" max="9988" width="62.25" style="687" bestFit="1" customWidth="1"/>
    <col min="9989" max="9990" width="14" style="687" customWidth="1"/>
    <col min="9991" max="10240" width="11.25" style="687"/>
    <col min="10241" max="10241" width="53.375" style="687" customWidth="1"/>
    <col min="10242" max="10242" width="40.75" style="687" bestFit="1" customWidth="1"/>
    <col min="10243" max="10243" width="44.75" style="687" bestFit="1" customWidth="1"/>
    <col min="10244" max="10244" width="62.25" style="687" bestFit="1" customWidth="1"/>
    <col min="10245" max="10246" width="14" style="687" customWidth="1"/>
    <col min="10247" max="10496" width="11.25" style="687"/>
    <col min="10497" max="10497" width="53.375" style="687" customWidth="1"/>
    <col min="10498" max="10498" width="40.75" style="687" bestFit="1" customWidth="1"/>
    <col min="10499" max="10499" width="44.75" style="687" bestFit="1" customWidth="1"/>
    <col min="10500" max="10500" width="62.25" style="687" bestFit="1" customWidth="1"/>
    <col min="10501" max="10502" width="14" style="687" customWidth="1"/>
    <col min="10503" max="10752" width="11.25" style="687"/>
    <col min="10753" max="10753" width="53.375" style="687" customWidth="1"/>
    <col min="10754" max="10754" width="40.75" style="687" bestFit="1" customWidth="1"/>
    <col min="10755" max="10755" width="44.75" style="687" bestFit="1" customWidth="1"/>
    <col min="10756" max="10756" width="62.25" style="687" bestFit="1" customWidth="1"/>
    <col min="10757" max="10758" width="14" style="687" customWidth="1"/>
    <col min="10759" max="11008" width="11.25" style="687"/>
    <col min="11009" max="11009" width="53.375" style="687" customWidth="1"/>
    <col min="11010" max="11010" width="40.75" style="687" bestFit="1" customWidth="1"/>
    <col min="11011" max="11011" width="44.75" style="687" bestFit="1" customWidth="1"/>
    <col min="11012" max="11012" width="62.25" style="687" bestFit="1" customWidth="1"/>
    <col min="11013" max="11014" width="14" style="687" customWidth="1"/>
    <col min="11015" max="11264" width="11.25" style="687"/>
    <col min="11265" max="11265" width="53.375" style="687" customWidth="1"/>
    <col min="11266" max="11266" width="40.75" style="687" bestFit="1" customWidth="1"/>
    <col min="11267" max="11267" width="44.75" style="687" bestFit="1" customWidth="1"/>
    <col min="11268" max="11268" width="62.25" style="687" bestFit="1" customWidth="1"/>
    <col min="11269" max="11270" width="14" style="687" customWidth="1"/>
    <col min="11271" max="11520" width="11.25" style="687"/>
    <col min="11521" max="11521" width="53.375" style="687" customWidth="1"/>
    <col min="11522" max="11522" width="40.75" style="687" bestFit="1" customWidth="1"/>
    <col min="11523" max="11523" width="44.75" style="687" bestFit="1" customWidth="1"/>
    <col min="11524" max="11524" width="62.25" style="687" bestFit="1" customWidth="1"/>
    <col min="11525" max="11526" width="14" style="687" customWidth="1"/>
    <col min="11527" max="11776" width="11.25" style="687"/>
    <col min="11777" max="11777" width="53.375" style="687" customWidth="1"/>
    <col min="11778" max="11778" width="40.75" style="687" bestFit="1" customWidth="1"/>
    <col min="11779" max="11779" width="44.75" style="687" bestFit="1" customWidth="1"/>
    <col min="11780" max="11780" width="62.25" style="687" bestFit="1" customWidth="1"/>
    <col min="11781" max="11782" width="14" style="687" customWidth="1"/>
    <col min="11783" max="12032" width="11.25" style="687"/>
    <col min="12033" max="12033" width="53.375" style="687" customWidth="1"/>
    <col min="12034" max="12034" width="40.75" style="687" bestFit="1" customWidth="1"/>
    <col min="12035" max="12035" width="44.75" style="687" bestFit="1" customWidth="1"/>
    <col min="12036" max="12036" width="62.25" style="687" bestFit="1" customWidth="1"/>
    <col min="12037" max="12038" width="14" style="687" customWidth="1"/>
    <col min="12039" max="12288" width="11.25" style="687"/>
    <col min="12289" max="12289" width="53.375" style="687" customWidth="1"/>
    <col min="12290" max="12290" width="40.75" style="687" bestFit="1" customWidth="1"/>
    <col min="12291" max="12291" width="44.75" style="687" bestFit="1" customWidth="1"/>
    <col min="12292" max="12292" width="62.25" style="687" bestFit="1" customWidth="1"/>
    <col min="12293" max="12294" width="14" style="687" customWidth="1"/>
    <col min="12295" max="12544" width="11.25" style="687"/>
    <col min="12545" max="12545" width="53.375" style="687" customWidth="1"/>
    <col min="12546" max="12546" width="40.75" style="687" bestFit="1" customWidth="1"/>
    <col min="12547" max="12547" width="44.75" style="687" bestFit="1" customWidth="1"/>
    <col min="12548" max="12548" width="62.25" style="687" bestFit="1" customWidth="1"/>
    <col min="12549" max="12550" width="14" style="687" customWidth="1"/>
    <col min="12551" max="12800" width="11.25" style="687"/>
    <col min="12801" max="12801" width="53.375" style="687" customWidth="1"/>
    <col min="12802" max="12802" width="40.75" style="687" bestFit="1" customWidth="1"/>
    <col min="12803" max="12803" width="44.75" style="687" bestFit="1" customWidth="1"/>
    <col min="12804" max="12804" width="62.25" style="687" bestFit="1" customWidth="1"/>
    <col min="12805" max="12806" width="14" style="687" customWidth="1"/>
    <col min="12807" max="13056" width="11.25" style="687"/>
    <col min="13057" max="13057" width="53.375" style="687" customWidth="1"/>
    <col min="13058" max="13058" width="40.75" style="687" bestFit="1" customWidth="1"/>
    <col min="13059" max="13059" width="44.75" style="687" bestFit="1" customWidth="1"/>
    <col min="13060" max="13060" width="62.25" style="687" bestFit="1" customWidth="1"/>
    <col min="13061" max="13062" width="14" style="687" customWidth="1"/>
    <col min="13063" max="13312" width="11.25" style="687"/>
    <col min="13313" max="13313" width="53.375" style="687" customWidth="1"/>
    <col min="13314" max="13314" width="40.75" style="687" bestFit="1" customWidth="1"/>
    <col min="13315" max="13315" width="44.75" style="687" bestFit="1" customWidth="1"/>
    <col min="13316" max="13316" width="62.25" style="687" bestFit="1" customWidth="1"/>
    <col min="13317" max="13318" width="14" style="687" customWidth="1"/>
    <col min="13319" max="13568" width="11.25" style="687"/>
    <col min="13569" max="13569" width="53.375" style="687" customWidth="1"/>
    <col min="13570" max="13570" width="40.75" style="687" bestFit="1" customWidth="1"/>
    <col min="13571" max="13571" width="44.75" style="687" bestFit="1" customWidth="1"/>
    <col min="13572" max="13572" width="62.25" style="687" bestFit="1" customWidth="1"/>
    <col min="13573" max="13574" width="14" style="687" customWidth="1"/>
    <col min="13575" max="13824" width="11.25" style="687"/>
    <col min="13825" max="13825" width="53.375" style="687" customWidth="1"/>
    <col min="13826" max="13826" width="40.75" style="687" bestFit="1" customWidth="1"/>
    <col min="13827" max="13827" width="44.75" style="687" bestFit="1" customWidth="1"/>
    <col min="13828" max="13828" width="62.25" style="687" bestFit="1" customWidth="1"/>
    <col min="13829" max="13830" width="14" style="687" customWidth="1"/>
    <col min="13831" max="14080" width="11.25" style="687"/>
    <col min="14081" max="14081" width="53.375" style="687" customWidth="1"/>
    <col min="14082" max="14082" width="40.75" style="687" bestFit="1" customWidth="1"/>
    <col min="14083" max="14083" width="44.75" style="687" bestFit="1" customWidth="1"/>
    <col min="14084" max="14084" width="62.25" style="687" bestFit="1" customWidth="1"/>
    <col min="14085" max="14086" width="14" style="687" customWidth="1"/>
    <col min="14087" max="14336" width="11.25" style="687"/>
    <col min="14337" max="14337" width="53.375" style="687" customWidth="1"/>
    <col min="14338" max="14338" width="40.75" style="687" bestFit="1" customWidth="1"/>
    <col min="14339" max="14339" width="44.75" style="687" bestFit="1" customWidth="1"/>
    <col min="14340" max="14340" width="62.25" style="687" bestFit="1" customWidth="1"/>
    <col min="14341" max="14342" width="14" style="687" customWidth="1"/>
    <col min="14343" max="14592" width="11.25" style="687"/>
    <col min="14593" max="14593" width="53.375" style="687" customWidth="1"/>
    <col min="14594" max="14594" width="40.75" style="687" bestFit="1" customWidth="1"/>
    <col min="14595" max="14595" width="44.75" style="687" bestFit="1" customWidth="1"/>
    <col min="14596" max="14596" width="62.25" style="687" bestFit="1" customWidth="1"/>
    <col min="14597" max="14598" width="14" style="687" customWidth="1"/>
    <col min="14599" max="14848" width="11.25" style="687"/>
    <col min="14849" max="14849" width="53.375" style="687" customWidth="1"/>
    <col min="14850" max="14850" width="40.75" style="687" bestFit="1" customWidth="1"/>
    <col min="14851" max="14851" width="44.75" style="687" bestFit="1" customWidth="1"/>
    <col min="14852" max="14852" width="62.25" style="687" bestFit="1" customWidth="1"/>
    <col min="14853" max="14854" width="14" style="687" customWidth="1"/>
    <col min="14855" max="15104" width="11.25" style="687"/>
    <col min="15105" max="15105" width="53.375" style="687" customWidth="1"/>
    <col min="15106" max="15106" width="40.75" style="687" bestFit="1" customWidth="1"/>
    <col min="15107" max="15107" width="44.75" style="687" bestFit="1" customWidth="1"/>
    <col min="15108" max="15108" width="62.25" style="687" bestFit="1" customWidth="1"/>
    <col min="15109" max="15110" width="14" style="687" customWidth="1"/>
    <col min="15111" max="15360" width="11.25" style="687"/>
    <col min="15361" max="15361" width="53.375" style="687" customWidth="1"/>
    <col min="15362" max="15362" width="40.75" style="687" bestFit="1" customWidth="1"/>
    <col min="15363" max="15363" width="44.75" style="687" bestFit="1" customWidth="1"/>
    <col min="15364" max="15364" width="62.25" style="687" bestFit="1" customWidth="1"/>
    <col min="15365" max="15366" width="14" style="687" customWidth="1"/>
    <col min="15367" max="15616" width="11.25" style="687"/>
    <col min="15617" max="15617" width="53.375" style="687" customWidth="1"/>
    <col min="15618" max="15618" width="40.75" style="687" bestFit="1" customWidth="1"/>
    <col min="15619" max="15619" width="44.75" style="687" bestFit="1" customWidth="1"/>
    <col min="15620" max="15620" width="62.25" style="687" bestFit="1" customWidth="1"/>
    <col min="15621" max="15622" width="14" style="687" customWidth="1"/>
    <col min="15623" max="15872" width="11.25" style="687"/>
    <col min="15873" max="15873" width="53.375" style="687" customWidth="1"/>
    <col min="15874" max="15874" width="40.75" style="687" bestFit="1" customWidth="1"/>
    <col min="15875" max="15875" width="44.75" style="687" bestFit="1" customWidth="1"/>
    <col min="15876" max="15876" width="62.25" style="687" bestFit="1" customWidth="1"/>
    <col min="15877" max="15878" width="14" style="687" customWidth="1"/>
    <col min="15879" max="16128" width="11.25" style="687"/>
    <col min="16129" max="16129" width="53.375" style="687" customWidth="1"/>
    <col min="16130" max="16130" width="40.75" style="687" bestFit="1" customWidth="1"/>
    <col min="16131" max="16131" width="44.75" style="687" bestFit="1" customWidth="1"/>
    <col min="16132" max="16132" width="62.25" style="687" bestFit="1" customWidth="1"/>
    <col min="16133" max="16134" width="14" style="687" customWidth="1"/>
    <col min="16135" max="16384" width="11.25" style="687"/>
  </cols>
  <sheetData>
    <row r="1" spans="1:10" ht="27.6" customHeight="1">
      <c r="A1" s="699" t="s">
        <v>2345</v>
      </c>
      <c r="B1" s="699"/>
      <c r="C1" s="699"/>
      <c r="D1" s="699"/>
      <c r="E1" s="699"/>
      <c r="F1" s="699"/>
      <c r="G1" s="709"/>
      <c r="H1" s="709"/>
      <c r="I1" s="709"/>
      <c r="J1" s="709"/>
    </row>
    <row r="2" spans="1:10" s="689" customFormat="1" ht="37.5" customHeight="1">
      <c r="A2" s="688" t="s">
        <v>1563</v>
      </c>
      <c r="B2" s="688" t="s">
        <v>1564</v>
      </c>
      <c r="C2" s="688" t="s">
        <v>1565</v>
      </c>
      <c r="D2" s="688" t="s">
        <v>1566</v>
      </c>
      <c r="E2" s="694" t="s">
        <v>588</v>
      </c>
      <c r="F2" s="694" t="s">
        <v>22</v>
      </c>
    </row>
    <row r="3" spans="1:10">
      <c r="A3" s="697" t="s">
        <v>1567</v>
      </c>
      <c r="B3" s="690" t="s">
        <v>1568</v>
      </c>
      <c r="C3" s="690" t="s">
        <v>1569</v>
      </c>
      <c r="D3" s="690" t="s">
        <v>1570</v>
      </c>
      <c r="E3" s="695">
        <v>250</v>
      </c>
      <c r="F3" s="695">
        <v>142</v>
      </c>
    </row>
    <row r="4" spans="1:10">
      <c r="A4" s="697"/>
      <c r="B4" s="690" t="s">
        <v>1571</v>
      </c>
      <c r="C4" s="690" t="s">
        <v>1572</v>
      </c>
      <c r="D4" s="690" t="s">
        <v>1573</v>
      </c>
      <c r="E4" s="695">
        <v>15</v>
      </c>
      <c r="F4" s="695">
        <v>9</v>
      </c>
    </row>
    <row r="5" spans="1:10">
      <c r="A5" s="697"/>
      <c r="B5" s="690"/>
      <c r="C5" s="690"/>
      <c r="D5" s="690" t="s">
        <v>1574</v>
      </c>
      <c r="E5" s="695">
        <v>27</v>
      </c>
      <c r="F5" s="695">
        <v>26</v>
      </c>
    </row>
    <row r="6" spans="1:10">
      <c r="A6" s="697"/>
      <c r="B6" s="690"/>
      <c r="C6" s="690" t="s">
        <v>1575</v>
      </c>
      <c r="D6" s="690" t="s">
        <v>1576</v>
      </c>
      <c r="E6" s="695">
        <v>64</v>
      </c>
      <c r="F6" s="695">
        <v>28</v>
      </c>
    </row>
    <row r="7" spans="1:10">
      <c r="A7" s="697"/>
      <c r="B7" s="690"/>
      <c r="C7" s="690" t="s">
        <v>1577</v>
      </c>
      <c r="D7" s="690" t="s">
        <v>1577</v>
      </c>
      <c r="E7" s="695">
        <v>90</v>
      </c>
      <c r="F7" s="695">
        <v>28</v>
      </c>
    </row>
    <row r="8" spans="1:10">
      <c r="A8" s="697"/>
      <c r="B8" s="690"/>
      <c r="C8" s="690" t="s">
        <v>1578</v>
      </c>
      <c r="D8" s="690" t="s">
        <v>1579</v>
      </c>
      <c r="E8" s="695">
        <v>34</v>
      </c>
      <c r="F8" s="695">
        <v>19</v>
      </c>
    </row>
    <row r="9" spans="1:10">
      <c r="A9" s="697"/>
      <c r="B9" s="690"/>
      <c r="C9" s="690"/>
      <c r="D9" s="690" t="s">
        <v>1578</v>
      </c>
      <c r="E9" s="695">
        <v>262</v>
      </c>
      <c r="F9" s="695">
        <v>91</v>
      </c>
    </row>
    <row r="10" spans="1:10">
      <c r="A10" s="697"/>
      <c r="B10" s="690"/>
      <c r="C10" s="690" t="s">
        <v>1580</v>
      </c>
      <c r="D10" s="690" t="s">
        <v>1581</v>
      </c>
      <c r="E10" s="695">
        <v>2</v>
      </c>
      <c r="F10" s="695">
        <v>1</v>
      </c>
    </row>
    <row r="11" spans="1:10">
      <c r="A11" s="697"/>
      <c r="B11" s="690"/>
      <c r="C11" s="690"/>
      <c r="D11" s="690" t="s">
        <v>1582</v>
      </c>
      <c r="E11" s="695">
        <v>6</v>
      </c>
      <c r="F11" s="695">
        <v>5</v>
      </c>
    </row>
    <row r="12" spans="1:10">
      <c r="A12" s="697"/>
      <c r="B12" s="690"/>
      <c r="C12" s="690" t="s">
        <v>1583</v>
      </c>
      <c r="D12" s="690" t="s">
        <v>1584</v>
      </c>
      <c r="E12" s="695">
        <v>6</v>
      </c>
      <c r="F12" s="695">
        <v>6</v>
      </c>
    </row>
    <row r="13" spans="1:10">
      <c r="A13" s="697"/>
      <c r="B13" s="690"/>
      <c r="C13" s="690"/>
      <c r="D13" s="690" t="s">
        <v>1585</v>
      </c>
      <c r="E13" s="695">
        <v>9</v>
      </c>
      <c r="F13" s="695">
        <v>4</v>
      </c>
    </row>
    <row r="14" spans="1:10">
      <c r="A14" s="697"/>
      <c r="B14" s="690"/>
      <c r="C14" s="690"/>
      <c r="D14" s="690" t="s">
        <v>1586</v>
      </c>
      <c r="E14" s="695">
        <v>38</v>
      </c>
      <c r="F14" s="695">
        <v>16</v>
      </c>
    </row>
    <row r="15" spans="1:10">
      <c r="A15" s="697"/>
      <c r="B15" s="690"/>
      <c r="C15" s="690" t="s">
        <v>1587</v>
      </c>
      <c r="D15" s="690" t="s">
        <v>1588</v>
      </c>
      <c r="E15" s="695">
        <v>259</v>
      </c>
      <c r="F15" s="695">
        <v>204</v>
      </c>
    </row>
    <row r="16" spans="1:10">
      <c r="A16" s="697"/>
      <c r="B16" s="690"/>
      <c r="C16" s="690"/>
      <c r="D16" s="690" t="s">
        <v>1589</v>
      </c>
      <c r="E16" s="695">
        <v>21</v>
      </c>
      <c r="F16" s="695">
        <v>17</v>
      </c>
    </row>
    <row r="17" spans="1:6">
      <c r="A17" s="697"/>
      <c r="B17" s="690"/>
      <c r="C17" s="690"/>
      <c r="D17" s="690" t="s">
        <v>1590</v>
      </c>
      <c r="E17" s="695">
        <v>18</v>
      </c>
      <c r="F17" s="695">
        <v>14</v>
      </c>
    </row>
    <row r="18" spans="1:6">
      <c r="A18" s="697"/>
      <c r="B18" s="690"/>
      <c r="C18" s="690" t="s">
        <v>1591</v>
      </c>
      <c r="D18" s="690" t="s">
        <v>1592</v>
      </c>
      <c r="E18" s="695">
        <v>215</v>
      </c>
      <c r="F18" s="695">
        <v>154</v>
      </c>
    </row>
    <row r="19" spans="1:6">
      <c r="A19" s="697"/>
      <c r="B19" s="690"/>
      <c r="C19" s="690" t="s">
        <v>1593</v>
      </c>
      <c r="D19" s="690" t="s">
        <v>1594</v>
      </c>
      <c r="E19" s="695">
        <v>45</v>
      </c>
      <c r="F19" s="695">
        <v>38</v>
      </c>
    </row>
    <row r="20" spans="1:6">
      <c r="A20" s="697"/>
      <c r="B20" s="690"/>
      <c r="C20" s="690"/>
      <c r="D20" s="690" t="s">
        <v>1595</v>
      </c>
      <c r="E20" s="695">
        <v>15</v>
      </c>
      <c r="F20" s="695">
        <v>12</v>
      </c>
    </row>
    <row r="21" spans="1:6">
      <c r="A21" s="697"/>
      <c r="B21" s="690"/>
      <c r="C21" s="690"/>
      <c r="D21" s="690" t="s">
        <v>1596</v>
      </c>
      <c r="E21" s="695">
        <v>47</v>
      </c>
      <c r="F21" s="695">
        <v>40</v>
      </c>
    </row>
    <row r="22" spans="1:6">
      <c r="A22" s="697"/>
      <c r="B22" s="690"/>
      <c r="C22" s="690"/>
      <c r="D22" s="690" t="s">
        <v>1597</v>
      </c>
      <c r="E22" s="695">
        <v>44</v>
      </c>
      <c r="F22" s="695">
        <v>40</v>
      </c>
    </row>
    <row r="23" spans="1:6">
      <c r="A23" s="697"/>
      <c r="B23" s="690"/>
      <c r="C23" s="690" t="s">
        <v>1598</v>
      </c>
      <c r="D23" s="690" t="s">
        <v>1599</v>
      </c>
      <c r="E23" s="695">
        <v>25</v>
      </c>
      <c r="F23" s="695">
        <v>20</v>
      </c>
    </row>
    <row r="24" spans="1:6">
      <c r="A24" s="697"/>
      <c r="B24" s="690"/>
      <c r="C24" s="690" t="s">
        <v>1600</v>
      </c>
      <c r="D24" s="690" t="s">
        <v>1601</v>
      </c>
      <c r="E24" s="695">
        <v>1</v>
      </c>
      <c r="F24" s="695">
        <v>1</v>
      </c>
    </row>
    <row r="25" spans="1:6">
      <c r="A25" s="697"/>
      <c r="B25" s="690"/>
      <c r="C25" s="690"/>
      <c r="D25" s="690" t="s">
        <v>1602</v>
      </c>
      <c r="E25" s="695">
        <v>21</v>
      </c>
      <c r="F25" s="695">
        <v>13</v>
      </c>
    </row>
    <row r="26" spans="1:6">
      <c r="A26" s="697"/>
      <c r="B26" s="690"/>
      <c r="C26" s="690"/>
      <c r="D26" s="690" t="s">
        <v>1603</v>
      </c>
      <c r="E26" s="695">
        <v>3</v>
      </c>
      <c r="F26" s="695">
        <v>1</v>
      </c>
    </row>
    <row r="27" spans="1:6">
      <c r="A27" s="697"/>
      <c r="B27" s="690"/>
      <c r="C27" s="690"/>
      <c r="D27" s="690" t="s">
        <v>1604</v>
      </c>
      <c r="E27" s="695">
        <v>22</v>
      </c>
      <c r="F27" s="695">
        <v>16</v>
      </c>
    </row>
    <row r="28" spans="1:6">
      <c r="A28" s="697"/>
      <c r="B28" s="690"/>
      <c r="C28" s="690" t="s">
        <v>1605</v>
      </c>
      <c r="D28" s="690" t="s">
        <v>1606</v>
      </c>
      <c r="E28" s="695">
        <v>69</v>
      </c>
      <c r="F28" s="695">
        <v>50</v>
      </c>
    </row>
    <row r="29" spans="1:6">
      <c r="A29" s="697"/>
      <c r="B29" s="690"/>
      <c r="C29" s="690"/>
      <c r="D29" s="690" t="s">
        <v>1607</v>
      </c>
      <c r="E29" s="695">
        <v>28</v>
      </c>
      <c r="F29" s="695">
        <v>21</v>
      </c>
    </row>
    <row r="30" spans="1:6">
      <c r="A30" s="697"/>
      <c r="B30" s="690"/>
      <c r="C30" s="690" t="s">
        <v>1608</v>
      </c>
      <c r="D30" s="690" t="s">
        <v>1608</v>
      </c>
      <c r="E30" s="695">
        <v>91</v>
      </c>
      <c r="F30" s="695">
        <v>73</v>
      </c>
    </row>
    <row r="31" spans="1:6">
      <c r="A31" s="697"/>
      <c r="B31" s="690"/>
      <c r="C31" s="690" t="s">
        <v>1609</v>
      </c>
      <c r="D31" s="690" t="s">
        <v>1610</v>
      </c>
      <c r="E31" s="695">
        <v>32</v>
      </c>
      <c r="F31" s="695">
        <v>26</v>
      </c>
    </row>
    <row r="32" spans="1:6">
      <c r="A32" s="697"/>
      <c r="B32" s="690" t="s">
        <v>1611</v>
      </c>
      <c r="C32" s="690" t="s">
        <v>1612</v>
      </c>
      <c r="D32" s="690" t="s">
        <v>1613</v>
      </c>
      <c r="E32" s="695">
        <v>54</v>
      </c>
      <c r="F32" s="695">
        <v>27</v>
      </c>
    </row>
    <row r="33" spans="1:6">
      <c r="A33" s="697"/>
      <c r="B33" s="690" t="s">
        <v>1614</v>
      </c>
      <c r="C33" s="690" t="s">
        <v>1615</v>
      </c>
      <c r="D33" s="690" t="s">
        <v>1616</v>
      </c>
      <c r="E33" s="695">
        <v>3</v>
      </c>
      <c r="F33" s="695">
        <v>2</v>
      </c>
    </row>
    <row r="34" spans="1:6">
      <c r="A34" s="697"/>
      <c r="B34" s="690"/>
      <c r="C34" s="690" t="s">
        <v>1617</v>
      </c>
      <c r="D34" s="690" t="s">
        <v>1618</v>
      </c>
      <c r="E34" s="695">
        <v>104</v>
      </c>
      <c r="F34" s="695">
        <v>41</v>
      </c>
    </row>
    <row r="35" spans="1:6">
      <c r="A35" s="697"/>
      <c r="B35" s="690"/>
      <c r="C35" s="690" t="s">
        <v>1619</v>
      </c>
      <c r="D35" s="690" t="s">
        <v>1620</v>
      </c>
      <c r="E35" s="695">
        <v>55</v>
      </c>
      <c r="F35" s="695">
        <v>35</v>
      </c>
    </row>
    <row r="36" spans="1:6">
      <c r="A36" s="697"/>
      <c r="B36" s="690"/>
      <c r="C36" s="690" t="s">
        <v>1621</v>
      </c>
      <c r="D36" s="690" t="s">
        <v>1622</v>
      </c>
      <c r="E36" s="695">
        <v>403</v>
      </c>
      <c r="F36" s="695">
        <v>194</v>
      </c>
    </row>
    <row r="37" spans="1:6">
      <c r="A37" s="697"/>
      <c r="B37" s="690"/>
      <c r="C37" s="690" t="s">
        <v>1623</v>
      </c>
      <c r="D37" s="690" t="s">
        <v>1624</v>
      </c>
      <c r="E37" s="695">
        <v>40</v>
      </c>
      <c r="F37" s="695">
        <v>18</v>
      </c>
    </row>
    <row r="38" spans="1:6">
      <c r="A38" s="697"/>
      <c r="B38" s="690"/>
      <c r="C38" s="690"/>
      <c r="D38" s="690" t="s">
        <v>1625</v>
      </c>
      <c r="E38" s="695">
        <v>430</v>
      </c>
      <c r="F38" s="695">
        <v>153</v>
      </c>
    </row>
    <row r="39" spans="1:6">
      <c r="A39" s="697"/>
      <c r="B39" s="690" t="s">
        <v>1626</v>
      </c>
      <c r="C39" s="690" t="s">
        <v>1627</v>
      </c>
      <c r="D39" s="690" t="s">
        <v>1627</v>
      </c>
      <c r="E39" s="695">
        <v>167</v>
      </c>
      <c r="F39" s="695">
        <v>56</v>
      </c>
    </row>
    <row r="40" spans="1:6">
      <c r="A40" s="697"/>
      <c r="B40" s="690"/>
      <c r="C40" s="690" t="s">
        <v>1628</v>
      </c>
      <c r="D40" s="690" t="s">
        <v>1628</v>
      </c>
      <c r="E40" s="695">
        <v>136</v>
      </c>
      <c r="F40" s="695">
        <v>32</v>
      </c>
    </row>
    <row r="41" spans="1:6">
      <c r="A41" s="697"/>
      <c r="B41" s="690"/>
      <c r="C41" s="690" t="s">
        <v>1629</v>
      </c>
      <c r="D41" s="690" t="s">
        <v>1630</v>
      </c>
      <c r="E41" s="695">
        <v>101</v>
      </c>
      <c r="F41" s="695">
        <v>17</v>
      </c>
    </row>
    <row r="42" spans="1:6">
      <c r="A42" s="697"/>
      <c r="B42" s="690"/>
      <c r="C42" s="690" t="s">
        <v>1631</v>
      </c>
      <c r="D42" s="690" t="s">
        <v>1631</v>
      </c>
      <c r="E42" s="695">
        <v>208</v>
      </c>
      <c r="F42" s="695">
        <v>80</v>
      </c>
    </row>
    <row r="43" spans="1:6">
      <c r="A43" s="697"/>
      <c r="B43" s="690"/>
      <c r="C43" s="690" t="s">
        <v>1632</v>
      </c>
      <c r="D43" s="690" t="s">
        <v>1632</v>
      </c>
      <c r="E43" s="695">
        <v>123</v>
      </c>
      <c r="F43" s="695">
        <v>89</v>
      </c>
    </row>
    <row r="44" spans="1:6">
      <c r="A44" s="697"/>
      <c r="B44" s="690"/>
      <c r="C44" s="690" t="s">
        <v>1633</v>
      </c>
      <c r="D44" s="690" t="s">
        <v>1633</v>
      </c>
      <c r="E44" s="695">
        <v>208</v>
      </c>
      <c r="F44" s="695">
        <v>120</v>
      </c>
    </row>
    <row r="45" spans="1:6">
      <c r="A45" s="697"/>
      <c r="B45" s="690"/>
      <c r="C45" s="690" t="s">
        <v>1634</v>
      </c>
      <c r="D45" s="690" t="s">
        <v>1635</v>
      </c>
      <c r="E45" s="695">
        <v>51</v>
      </c>
      <c r="F45" s="695">
        <v>25</v>
      </c>
    </row>
    <row r="46" spans="1:6">
      <c r="A46" s="697"/>
      <c r="B46" s="690"/>
      <c r="C46" s="690"/>
      <c r="D46" s="690" t="s">
        <v>1636</v>
      </c>
      <c r="E46" s="695">
        <v>6</v>
      </c>
      <c r="F46" s="695">
        <v>2</v>
      </c>
    </row>
    <row r="47" spans="1:6">
      <c r="A47" s="697"/>
      <c r="B47" s="690"/>
      <c r="C47" s="690"/>
      <c r="D47" s="690" t="s">
        <v>1637</v>
      </c>
      <c r="E47" s="695">
        <v>1</v>
      </c>
      <c r="F47" s="695">
        <v>1</v>
      </c>
    </row>
    <row r="48" spans="1:6">
      <c r="A48" s="697"/>
      <c r="B48" s="690"/>
      <c r="C48" s="690"/>
      <c r="D48" s="690" t="s">
        <v>1638</v>
      </c>
      <c r="E48" s="695">
        <v>1</v>
      </c>
      <c r="F48" s="695">
        <v>0</v>
      </c>
    </row>
    <row r="49" spans="1:6">
      <c r="A49" s="697"/>
      <c r="B49" s="690"/>
      <c r="C49" s="690" t="s">
        <v>1639</v>
      </c>
      <c r="D49" s="690" t="s">
        <v>1640</v>
      </c>
      <c r="E49" s="695">
        <v>28</v>
      </c>
      <c r="F49" s="695">
        <v>13</v>
      </c>
    </row>
    <row r="50" spans="1:6">
      <c r="A50" s="697"/>
      <c r="B50" s="690" t="s">
        <v>1641</v>
      </c>
      <c r="C50" s="690" t="s">
        <v>1642</v>
      </c>
      <c r="D50" s="690" t="s">
        <v>1643</v>
      </c>
      <c r="E50" s="695">
        <v>14</v>
      </c>
      <c r="F50" s="695">
        <v>9</v>
      </c>
    </row>
    <row r="51" spans="1:6">
      <c r="A51" s="697"/>
      <c r="B51" s="690"/>
      <c r="C51" s="690" t="s">
        <v>1641</v>
      </c>
      <c r="D51" s="690" t="s">
        <v>1644</v>
      </c>
      <c r="E51" s="695">
        <v>399</v>
      </c>
      <c r="F51" s="695">
        <v>244</v>
      </c>
    </row>
    <row r="52" spans="1:6">
      <c r="A52" s="697"/>
      <c r="B52" s="690"/>
      <c r="C52" s="690" t="s">
        <v>1645</v>
      </c>
      <c r="D52" s="690" t="s">
        <v>1645</v>
      </c>
      <c r="E52" s="695">
        <v>76</v>
      </c>
      <c r="F52" s="695">
        <v>55</v>
      </c>
    </row>
    <row r="53" spans="1:6">
      <c r="A53" s="697"/>
      <c r="B53" s="690" t="s">
        <v>1646</v>
      </c>
      <c r="C53" s="690" t="s">
        <v>1647</v>
      </c>
      <c r="D53" s="690" t="s">
        <v>1648</v>
      </c>
      <c r="E53" s="695">
        <v>264</v>
      </c>
      <c r="F53" s="695">
        <v>119</v>
      </c>
    </row>
    <row r="54" spans="1:6">
      <c r="A54" s="697"/>
      <c r="B54" s="690" t="s">
        <v>1649</v>
      </c>
      <c r="C54" s="690" t="s">
        <v>1650</v>
      </c>
      <c r="D54" s="690" t="s">
        <v>1651</v>
      </c>
      <c r="E54" s="695">
        <v>198</v>
      </c>
      <c r="F54" s="695">
        <v>30</v>
      </c>
    </row>
    <row r="55" spans="1:6">
      <c r="A55" s="697"/>
      <c r="B55" s="690" t="s">
        <v>1652</v>
      </c>
      <c r="C55" s="690" t="s">
        <v>1653</v>
      </c>
      <c r="D55" s="690" t="s">
        <v>1654</v>
      </c>
      <c r="E55" s="695">
        <v>42</v>
      </c>
      <c r="F55" s="695">
        <v>35</v>
      </c>
    </row>
    <row r="56" spans="1:6">
      <c r="A56" s="697"/>
      <c r="B56" s="690"/>
      <c r="C56" s="690" t="s">
        <v>1655</v>
      </c>
      <c r="D56" s="690" t="s">
        <v>1656</v>
      </c>
      <c r="E56" s="695">
        <v>25</v>
      </c>
      <c r="F56" s="695">
        <v>16</v>
      </c>
    </row>
    <row r="57" spans="1:6" s="692" customFormat="1">
      <c r="A57" s="697" t="s">
        <v>1657</v>
      </c>
      <c r="B57" s="691"/>
      <c r="C57" s="691"/>
      <c r="D57" s="691"/>
      <c r="E57" s="696">
        <v>4896</v>
      </c>
      <c r="F57" s="696">
        <v>2528</v>
      </c>
    </row>
    <row r="58" spans="1:6">
      <c r="A58" s="697" t="s">
        <v>1658</v>
      </c>
      <c r="B58" s="690" t="s">
        <v>1652</v>
      </c>
      <c r="C58" s="690" t="s">
        <v>1659</v>
      </c>
      <c r="D58" s="690" t="s">
        <v>1660</v>
      </c>
      <c r="E58" s="695">
        <v>9</v>
      </c>
      <c r="F58" s="695">
        <v>2</v>
      </c>
    </row>
    <row r="59" spans="1:6">
      <c r="A59" s="697"/>
      <c r="B59" s="690"/>
      <c r="C59" s="690" t="s">
        <v>1661</v>
      </c>
      <c r="D59" s="690" t="s">
        <v>1662</v>
      </c>
      <c r="E59" s="695">
        <v>51</v>
      </c>
      <c r="F59" s="695">
        <v>34</v>
      </c>
    </row>
    <row r="60" spans="1:6">
      <c r="A60" s="697"/>
      <c r="B60" s="690"/>
      <c r="C60" s="690" t="s">
        <v>1655</v>
      </c>
      <c r="D60" s="690" t="s">
        <v>1663</v>
      </c>
      <c r="E60" s="695">
        <v>16</v>
      </c>
      <c r="F60" s="695">
        <v>5</v>
      </c>
    </row>
    <row r="61" spans="1:6" s="692" customFormat="1">
      <c r="A61" s="697" t="s">
        <v>1664</v>
      </c>
      <c r="B61" s="691"/>
      <c r="C61" s="691"/>
      <c r="D61" s="691"/>
      <c r="E61" s="696">
        <v>76</v>
      </c>
      <c r="F61" s="696">
        <v>41</v>
      </c>
    </row>
    <row r="62" spans="1:6">
      <c r="A62" s="697" t="s">
        <v>1665</v>
      </c>
      <c r="B62" s="690" t="s">
        <v>1652</v>
      </c>
      <c r="C62" s="690" t="s">
        <v>1655</v>
      </c>
      <c r="D62" s="690" t="s">
        <v>1666</v>
      </c>
      <c r="E62" s="695">
        <v>91</v>
      </c>
      <c r="F62" s="695">
        <v>62</v>
      </c>
    </row>
    <row r="63" spans="1:6">
      <c r="A63" s="697"/>
      <c r="B63" s="690"/>
      <c r="C63" s="690"/>
      <c r="D63" s="690" t="s">
        <v>1667</v>
      </c>
      <c r="E63" s="695">
        <v>18</v>
      </c>
      <c r="F63" s="695">
        <v>7</v>
      </c>
    </row>
    <row r="64" spans="1:6">
      <c r="A64" s="697"/>
      <c r="B64" s="690"/>
      <c r="C64" s="690"/>
      <c r="D64" s="690" t="s">
        <v>1668</v>
      </c>
      <c r="E64" s="695">
        <v>6</v>
      </c>
      <c r="F64" s="695">
        <v>1</v>
      </c>
    </row>
    <row r="65" spans="1:6">
      <c r="A65" s="697"/>
      <c r="B65" s="690"/>
      <c r="C65" s="690"/>
      <c r="D65" s="690" t="s">
        <v>1669</v>
      </c>
      <c r="E65" s="695">
        <v>2</v>
      </c>
      <c r="F65" s="695">
        <v>0</v>
      </c>
    </row>
    <row r="66" spans="1:6">
      <c r="A66" s="697"/>
      <c r="B66" s="690"/>
      <c r="C66" s="690"/>
      <c r="D66" s="690" t="s">
        <v>1670</v>
      </c>
      <c r="E66" s="695">
        <v>20</v>
      </c>
      <c r="F66" s="695">
        <v>13</v>
      </c>
    </row>
    <row r="67" spans="1:6" s="692" customFormat="1">
      <c r="A67" s="697" t="s">
        <v>1671</v>
      </c>
      <c r="B67" s="691"/>
      <c r="C67" s="691"/>
      <c r="D67" s="691"/>
      <c r="E67" s="696">
        <v>137</v>
      </c>
      <c r="F67" s="696">
        <v>83</v>
      </c>
    </row>
    <row r="68" spans="1:6">
      <c r="A68" s="697" t="s">
        <v>1672</v>
      </c>
      <c r="B68" s="690" t="s">
        <v>1571</v>
      </c>
      <c r="C68" s="690" t="s">
        <v>1673</v>
      </c>
      <c r="D68" s="690" t="s">
        <v>1674</v>
      </c>
      <c r="E68" s="695">
        <v>2</v>
      </c>
      <c r="F68" s="695">
        <v>2</v>
      </c>
    </row>
    <row r="69" spans="1:6">
      <c r="A69" s="697"/>
      <c r="B69" s="690"/>
      <c r="C69" s="690" t="s">
        <v>1575</v>
      </c>
      <c r="D69" s="690" t="s">
        <v>1576</v>
      </c>
      <c r="E69" s="695">
        <v>9</v>
      </c>
      <c r="F69" s="695">
        <v>8</v>
      </c>
    </row>
    <row r="70" spans="1:6">
      <c r="A70" s="697"/>
      <c r="B70" s="690"/>
      <c r="C70" s="690" t="s">
        <v>1578</v>
      </c>
      <c r="D70" s="690" t="s">
        <v>1578</v>
      </c>
      <c r="E70" s="695">
        <v>19</v>
      </c>
      <c r="F70" s="695">
        <v>14</v>
      </c>
    </row>
    <row r="71" spans="1:6">
      <c r="A71" s="697"/>
      <c r="B71" s="690"/>
      <c r="C71" s="690" t="s">
        <v>1587</v>
      </c>
      <c r="D71" s="690" t="s">
        <v>1588</v>
      </c>
      <c r="E71" s="695">
        <v>269</v>
      </c>
      <c r="F71" s="695">
        <v>224</v>
      </c>
    </row>
    <row r="72" spans="1:6">
      <c r="A72" s="697"/>
      <c r="B72" s="690"/>
      <c r="C72" s="690"/>
      <c r="D72" s="690" t="s">
        <v>1590</v>
      </c>
      <c r="E72" s="695">
        <v>10</v>
      </c>
      <c r="F72" s="695">
        <v>9</v>
      </c>
    </row>
    <row r="73" spans="1:6">
      <c r="A73" s="697"/>
      <c r="B73" s="690"/>
      <c r="C73" s="690" t="s">
        <v>1591</v>
      </c>
      <c r="D73" s="690" t="s">
        <v>1592</v>
      </c>
      <c r="E73" s="695">
        <v>66</v>
      </c>
      <c r="F73" s="695">
        <v>53</v>
      </c>
    </row>
    <row r="74" spans="1:6">
      <c r="A74" s="697"/>
      <c r="B74" s="690"/>
      <c r="C74" s="690" t="s">
        <v>1593</v>
      </c>
      <c r="D74" s="690" t="s">
        <v>1594</v>
      </c>
      <c r="E74" s="695">
        <v>13</v>
      </c>
      <c r="F74" s="695">
        <v>13</v>
      </c>
    </row>
    <row r="75" spans="1:6">
      <c r="A75" s="697"/>
      <c r="B75" s="690"/>
      <c r="C75" s="690" t="s">
        <v>1609</v>
      </c>
      <c r="D75" s="690" t="s">
        <v>1610</v>
      </c>
      <c r="E75" s="695">
        <v>151</v>
      </c>
      <c r="F75" s="695">
        <v>135</v>
      </c>
    </row>
    <row r="76" spans="1:6">
      <c r="A76" s="697"/>
      <c r="B76" s="690" t="s">
        <v>1611</v>
      </c>
      <c r="C76" s="690" t="s">
        <v>1612</v>
      </c>
      <c r="D76" s="690" t="s">
        <v>1675</v>
      </c>
      <c r="E76" s="695">
        <v>36</v>
      </c>
      <c r="F76" s="695">
        <v>20</v>
      </c>
    </row>
    <row r="77" spans="1:6">
      <c r="A77" s="697"/>
      <c r="B77" s="690" t="s">
        <v>1614</v>
      </c>
      <c r="C77" s="690" t="s">
        <v>1615</v>
      </c>
      <c r="D77" s="690" t="s">
        <v>1676</v>
      </c>
      <c r="E77" s="695">
        <v>7</v>
      </c>
      <c r="F77" s="695">
        <v>5</v>
      </c>
    </row>
    <row r="78" spans="1:6">
      <c r="A78" s="697"/>
      <c r="B78" s="690"/>
      <c r="C78" s="690"/>
      <c r="D78" s="690" t="s">
        <v>1616</v>
      </c>
      <c r="E78" s="695">
        <v>1</v>
      </c>
      <c r="F78" s="695">
        <v>1</v>
      </c>
    </row>
    <row r="79" spans="1:6">
      <c r="A79" s="697"/>
      <c r="B79" s="690"/>
      <c r="C79" s="690" t="s">
        <v>1617</v>
      </c>
      <c r="D79" s="690" t="s">
        <v>1618</v>
      </c>
      <c r="E79" s="695">
        <v>1</v>
      </c>
      <c r="F79" s="695">
        <v>0</v>
      </c>
    </row>
    <row r="80" spans="1:6">
      <c r="A80" s="697"/>
      <c r="B80" s="690"/>
      <c r="C80" s="690" t="s">
        <v>1677</v>
      </c>
      <c r="D80" s="690" t="s">
        <v>1678</v>
      </c>
      <c r="E80" s="695">
        <v>1</v>
      </c>
      <c r="F80" s="695">
        <v>1</v>
      </c>
    </row>
    <row r="81" spans="1:6">
      <c r="A81" s="697"/>
      <c r="B81" s="690"/>
      <c r="C81" s="690" t="s">
        <v>1623</v>
      </c>
      <c r="D81" s="690" t="s">
        <v>1623</v>
      </c>
      <c r="E81" s="695">
        <v>7</v>
      </c>
      <c r="F81" s="695">
        <v>5</v>
      </c>
    </row>
    <row r="82" spans="1:6">
      <c r="A82" s="697"/>
      <c r="B82" s="690" t="s">
        <v>1626</v>
      </c>
      <c r="C82" s="690" t="s">
        <v>1627</v>
      </c>
      <c r="D82" s="690" t="s">
        <v>1627</v>
      </c>
      <c r="E82" s="695">
        <v>147</v>
      </c>
      <c r="F82" s="695">
        <v>100</v>
      </c>
    </row>
    <row r="83" spans="1:6">
      <c r="A83" s="697"/>
      <c r="B83" s="690"/>
      <c r="C83" s="690" t="s">
        <v>1629</v>
      </c>
      <c r="D83" s="690" t="s">
        <v>1630</v>
      </c>
      <c r="E83" s="695">
        <v>2</v>
      </c>
      <c r="F83" s="695">
        <v>1</v>
      </c>
    </row>
    <row r="84" spans="1:6">
      <c r="A84" s="697"/>
      <c r="B84" s="690"/>
      <c r="C84" s="690" t="s">
        <v>1631</v>
      </c>
      <c r="D84" s="690" t="s">
        <v>1631</v>
      </c>
      <c r="E84" s="695">
        <v>9</v>
      </c>
      <c r="F84" s="695">
        <v>6</v>
      </c>
    </row>
    <row r="85" spans="1:6">
      <c r="A85" s="697"/>
      <c r="B85" s="690"/>
      <c r="C85" s="690" t="s">
        <v>1633</v>
      </c>
      <c r="D85" s="690" t="s">
        <v>1633</v>
      </c>
      <c r="E85" s="695">
        <v>42</v>
      </c>
      <c r="F85" s="695">
        <v>35</v>
      </c>
    </row>
    <row r="86" spans="1:6">
      <c r="A86" s="697"/>
      <c r="B86" s="690"/>
      <c r="C86" s="690" t="s">
        <v>1639</v>
      </c>
      <c r="D86" s="690" t="s">
        <v>1640</v>
      </c>
      <c r="E86" s="695">
        <v>32</v>
      </c>
      <c r="F86" s="695">
        <v>21</v>
      </c>
    </row>
    <row r="87" spans="1:6">
      <c r="A87" s="697"/>
      <c r="B87" s="690" t="s">
        <v>1641</v>
      </c>
      <c r="C87" s="690" t="s">
        <v>1642</v>
      </c>
      <c r="D87" s="690" t="s">
        <v>1679</v>
      </c>
      <c r="E87" s="695">
        <v>69</v>
      </c>
      <c r="F87" s="695">
        <v>59</v>
      </c>
    </row>
    <row r="88" spans="1:6">
      <c r="A88" s="697"/>
      <c r="B88" s="690" t="s">
        <v>1649</v>
      </c>
      <c r="C88" s="690" t="s">
        <v>1680</v>
      </c>
      <c r="D88" s="690" t="s">
        <v>1681</v>
      </c>
      <c r="E88" s="695">
        <v>11</v>
      </c>
      <c r="F88" s="695">
        <v>1</v>
      </c>
    </row>
    <row r="89" spans="1:6">
      <c r="A89" s="697"/>
      <c r="B89" s="690" t="s">
        <v>1652</v>
      </c>
      <c r="C89" s="690" t="s">
        <v>1653</v>
      </c>
      <c r="D89" s="690" t="s">
        <v>1682</v>
      </c>
      <c r="E89" s="695">
        <v>21</v>
      </c>
      <c r="F89" s="695">
        <v>19</v>
      </c>
    </row>
    <row r="90" spans="1:6">
      <c r="A90" s="697"/>
      <c r="B90" s="690"/>
      <c r="C90" s="690" t="s">
        <v>1661</v>
      </c>
      <c r="D90" s="690" t="s">
        <v>1683</v>
      </c>
      <c r="E90" s="695">
        <v>8</v>
      </c>
      <c r="F90" s="695">
        <v>8</v>
      </c>
    </row>
    <row r="91" spans="1:6">
      <c r="A91" s="697"/>
      <c r="B91" s="690"/>
      <c r="C91" s="690" t="s">
        <v>1655</v>
      </c>
      <c r="D91" s="690" t="s">
        <v>1667</v>
      </c>
      <c r="E91" s="695">
        <v>20</v>
      </c>
      <c r="F91" s="695">
        <v>11</v>
      </c>
    </row>
    <row r="92" spans="1:6" s="692" customFormat="1">
      <c r="A92" s="697" t="s">
        <v>1684</v>
      </c>
      <c r="B92" s="691"/>
      <c r="C92" s="691"/>
      <c r="D92" s="691"/>
      <c r="E92" s="696">
        <v>953</v>
      </c>
      <c r="F92" s="696">
        <v>751</v>
      </c>
    </row>
    <row r="93" spans="1:6">
      <c r="A93" s="697" t="s">
        <v>1685</v>
      </c>
      <c r="B93" s="690" t="s">
        <v>1571</v>
      </c>
      <c r="C93" s="690" t="s">
        <v>1673</v>
      </c>
      <c r="D93" s="690" t="s">
        <v>1686</v>
      </c>
      <c r="E93" s="695">
        <v>26</v>
      </c>
      <c r="F93" s="695">
        <v>23</v>
      </c>
    </row>
    <row r="94" spans="1:6">
      <c r="A94" s="697"/>
      <c r="B94" s="690"/>
      <c r="C94" s="690" t="s">
        <v>1609</v>
      </c>
      <c r="D94" s="690" t="s">
        <v>1610</v>
      </c>
      <c r="E94" s="695">
        <v>52</v>
      </c>
      <c r="F94" s="695">
        <v>50</v>
      </c>
    </row>
    <row r="95" spans="1:6">
      <c r="A95" s="697"/>
      <c r="B95" s="690" t="s">
        <v>1614</v>
      </c>
      <c r="C95" s="690" t="s">
        <v>1677</v>
      </c>
      <c r="D95" s="690" t="s">
        <v>1687</v>
      </c>
      <c r="E95" s="695">
        <v>105</v>
      </c>
      <c r="F95" s="695">
        <v>85</v>
      </c>
    </row>
    <row r="96" spans="1:6">
      <c r="A96" s="697"/>
      <c r="B96" s="690" t="s">
        <v>1641</v>
      </c>
      <c r="C96" s="690" t="s">
        <v>1642</v>
      </c>
      <c r="D96" s="690" t="s">
        <v>1688</v>
      </c>
      <c r="E96" s="695">
        <v>5</v>
      </c>
      <c r="F96" s="695">
        <v>3</v>
      </c>
    </row>
    <row r="97" spans="1:6" s="692" customFormat="1">
      <c r="A97" s="697" t="s">
        <v>1689</v>
      </c>
      <c r="B97" s="691"/>
      <c r="C97" s="691"/>
      <c r="D97" s="691"/>
      <c r="E97" s="696">
        <v>188</v>
      </c>
      <c r="F97" s="696">
        <v>161</v>
      </c>
    </row>
    <row r="98" spans="1:6">
      <c r="A98" s="697" t="s">
        <v>1690</v>
      </c>
      <c r="B98" s="690" t="s">
        <v>1571</v>
      </c>
      <c r="C98" s="690" t="s">
        <v>1577</v>
      </c>
      <c r="D98" s="690" t="s">
        <v>1691</v>
      </c>
      <c r="E98" s="695">
        <v>2</v>
      </c>
      <c r="F98" s="695">
        <v>1</v>
      </c>
    </row>
    <row r="99" spans="1:6">
      <c r="A99" s="697"/>
      <c r="B99" s="690" t="s">
        <v>1614</v>
      </c>
      <c r="C99" s="690" t="s">
        <v>1677</v>
      </c>
      <c r="D99" s="690" t="s">
        <v>1687</v>
      </c>
      <c r="E99" s="695">
        <v>102</v>
      </c>
      <c r="F99" s="695">
        <v>92</v>
      </c>
    </row>
    <row r="100" spans="1:6">
      <c r="A100" s="697"/>
      <c r="B100" s="690"/>
      <c r="C100" s="690"/>
      <c r="D100" s="690" t="s">
        <v>1677</v>
      </c>
      <c r="E100" s="695">
        <v>143</v>
      </c>
      <c r="F100" s="695">
        <v>100</v>
      </c>
    </row>
    <row r="101" spans="1:6">
      <c r="A101" s="697"/>
      <c r="B101" s="690" t="s">
        <v>1641</v>
      </c>
      <c r="C101" s="690" t="s">
        <v>1642</v>
      </c>
      <c r="D101" s="690" t="s">
        <v>1679</v>
      </c>
      <c r="E101" s="695">
        <v>42</v>
      </c>
      <c r="F101" s="695">
        <v>33</v>
      </c>
    </row>
    <row r="102" spans="1:6">
      <c r="A102" s="697"/>
      <c r="B102" s="690"/>
      <c r="C102" s="690"/>
      <c r="D102" s="690" t="s">
        <v>1688</v>
      </c>
      <c r="E102" s="695">
        <v>49</v>
      </c>
      <c r="F102" s="695">
        <v>36</v>
      </c>
    </row>
    <row r="103" spans="1:6">
      <c r="A103" s="697"/>
      <c r="B103" s="690"/>
      <c r="C103" s="690"/>
      <c r="D103" s="690" t="s">
        <v>1643</v>
      </c>
      <c r="E103" s="695">
        <v>17</v>
      </c>
      <c r="F103" s="695">
        <v>14</v>
      </c>
    </row>
    <row r="104" spans="1:6" s="692" customFormat="1">
      <c r="A104" s="697" t="s">
        <v>1692</v>
      </c>
      <c r="B104" s="691"/>
      <c r="C104" s="691"/>
      <c r="D104" s="691"/>
      <c r="E104" s="696">
        <v>355</v>
      </c>
      <c r="F104" s="696">
        <v>276</v>
      </c>
    </row>
    <row r="105" spans="1:6" s="692" customFormat="1">
      <c r="A105" s="697" t="s">
        <v>980</v>
      </c>
      <c r="B105" s="691"/>
      <c r="C105" s="691"/>
      <c r="D105" s="691"/>
      <c r="E105" s="696">
        <v>6605</v>
      </c>
      <c r="F105" s="696">
        <v>3840</v>
      </c>
    </row>
    <row r="106" spans="1:6">
      <c r="A106" s="698" t="s">
        <v>1562</v>
      </c>
    </row>
  </sheetData>
  <pageMargins left="0.7" right="0.7" top="0.78740157499999996" bottom="0.78740157499999996"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7"/>
  <sheetViews>
    <sheetView workbookViewId="0">
      <selection activeCell="A3" sqref="A3"/>
    </sheetView>
  </sheetViews>
  <sheetFormatPr baseColWidth="10" defaultRowHeight="12.75"/>
  <cols>
    <col min="1" max="1" width="45.875" style="700" customWidth="1"/>
    <col min="2" max="2" width="13.125" style="700" bestFit="1" customWidth="1"/>
    <col min="3" max="3" width="17.5" style="700" customWidth="1"/>
    <col min="4" max="256" width="11.25" style="700"/>
    <col min="257" max="257" width="45.875" style="700" customWidth="1"/>
    <col min="258" max="258" width="13.125" style="700" bestFit="1" customWidth="1"/>
    <col min="259" max="259" width="17.5" style="700" customWidth="1"/>
    <col min="260" max="512" width="11.25" style="700"/>
    <col min="513" max="513" width="45.875" style="700" customWidth="1"/>
    <col min="514" max="514" width="13.125" style="700" bestFit="1" customWidth="1"/>
    <col min="515" max="515" width="17.5" style="700" customWidth="1"/>
    <col min="516" max="768" width="11.25" style="700"/>
    <col min="769" max="769" width="45.875" style="700" customWidth="1"/>
    <col min="770" max="770" width="13.125" style="700" bestFit="1" customWidth="1"/>
    <col min="771" max="771" width="17.5" style="700" customWidth="1"/>
    <col min="772" max="1024" width="11.25" style="700"/>
    <col min="1025" max="1025" width="45.875" style="700" customWidth="1"/>
    <col min="1026" max="1026" width="13.125" style="700" bestFit="1" customWidth="1"/>
    <col min="1027" max="1027" width="17.5" style="700" customWidth="1"/>
    <col min="1028" max="1280" width="11.25" style="700"/>
    <col min="1281" max="1281" width="45.875" style="700" customWidth="1"/>
    <col min="1282" max="1282" width="13.125" style="700" bestFit="1" customWidth="1"/>
    <col min="1283" max="1283" width="17.5" style="700" customWidth="1"/>
    <col min="1284" max="1536" width="11.25" style="700"/>
    <col min="1537" max="1537" width="45.875" style="700" customWidth="1"/>
    <col min="1538" max="1538" width="13.125" style="700" bestFit="1" customWidth="1"/>
    <col min="1539" max="1539" width="17.5" style="700" customWidth="1"/>
    <col min="1540" max="1792" width="11.25" style="700"/>
    <col min="1793" max="1793" width="45.875" style="700" customWidth="1"/>
    <col min="1794" max="1794" width="13.125" style="700" bestFit="1" customWidth="1"/>
    <col min="1795" max="1795" width="17.5" style="700" customWidth="1"/>
    <col min="1796" max="2048" width="11.25" style="700"/>
    <col min="2049" max="2049" width="45.875" style="700" customWidth="1"/>
    <col min="2050" max="2050" width="13.125" style="700" bestFit="1" customWidth="1"/>
    <col min="2051" max="2051" width="17.5" style="700" customWidth="1"/>
    <col min="2052" max="2304" width="11.25" style="700"/>
    <col min="2305" max="2305" width="45.875" style="700" customWidth="1"/>
    <col min="2306" max="2306" width="13.125" style="700" bestFit="1" customWidth="1"/>
    <col min="2307" max="2307" width="17.5" style="700" customWidth="1"/>
    <col min="2308" max="2560" width="11.25" style="700"/>
    <col min="2561" max="2561" width="45.875" style="700" customWidth="1"/>
    <col min="2562" max="2562" width="13.125" style="700" bestFit="1" customWidth="1"/>
    <col min="2563" max="2563" width="17.5" style="700" customWidth="1"/>
    <col min="2564" max="2816" width="11.25" style="700"/>
    <col min="2817" max="2817" width="45.875" style="700" customWidth="1"/>
    <col min="2818" max="2818" width="13.125" style="700" bestFit="1" customWidth="1"/>
    <col min="2819" max="2819" width="17.5" style="700" customWidth="1"/>
    <col min="2820" max="3072" width="11.25" style="700"/>
    <col min="3073" max="3073" width="45.875" style="700" customWidth="1"/>
    <col min="3074" max="3074" width="13.125" style="700" bestFit="1" customWidth="1"/>
    <col min="3075" max="3075" width="17.5" style="700" customWidth="1"/>
    <col min="3076" max="3328" width="11.25" style="700"/>
    <col min="3329" max="3329" width="45.875" style="700" customWidth="1"/>
    <col min="3330" max="3330" width="13.125" style="700" bestFit="1" customWidth="1"/>
    <col min="3331" max="3331" width="17.5" style="700" customWidth="1"/>
    <col min="3332" max="3584" width="11.25" style="700"/>
    <col min="3585" max="3585" width="45.875" style="700" customWidth="1"/>
    <col min="3586" max="3586" width="13.125" style="700" bestFit="1" customWidth="1"/>
    <col min="3587" max="3587" width="17.5" style="700" customWidth="1"/>
    <col min="3588" max="3840" width="11.25" style="700"/>
    <col min="3841" max="3841" width="45.875" style="700" customWidth="1"/>
    <col min="3842" max="3842" width="13.125" style="700" bestFit="1" customWidth="1"/>
    <col min="3843" max="3843" width="17.5" style="700" customWidth="1"/>
    <col min="3844" max="4096" width="11.25" style="700"/>
    <col min="4097" max="4097" width="45.875" style="700" customWidth="1"/>
    <col min="4098" max="4098" width="13.125" style="700" bestFit="1" customWidth="1"/>
    <col min="4099" max="4099" width="17.5" style="700" customWidth="1"/>
    <col min="4100" max="4352" width="11.25" style="700"/>
    <col min="4353" max="4353" width="45.875" style="700" customWidth="1"/>
    <col min="4354" max="4354" width="13.125" style="700" bestFit="1" customWidth="1"/>
    <col min="4355" max="4355" width="17.5" style="700" customWidth="1"/>
    <col min="4356" max="4608" width="11.25" style="700"/>
    <col min="4609" max="4609" width="45.875" style="700" customWidth="1"/>
    <col min="4610" max="4610" width="13.125" style="700" bestFit="1" customWidth="1"/>
    <col min="4611" max="4611" width="17.5" style="700" customWidth="1"/>
    <col min="4612" max="4864" width="11.25" style="700"/>
    <col min="4865" max="4865" width="45.875" style="700" customWidth="1"/>
    <col min="4866" max="4866" width="13.125" style="700" bestFit="1" customWidth="1"/>
    <col min="4867" max="4867" width="17.5" style="700" customWidth="1"/>
    <col min="4868" max="5120" width="11.25" style="700"/>
    <col min="5121" max="5121" width="45.875" style="700" customWidth="1"/>
    <col min="5122" max="5122" width="13.125" style="700" bestFit="1" customWidth="1"/>
    <col min="5123" max="5123" width="17.5" style="700" customWidth="1"/>
    <col min="5124" max="5376" width="11.25" style="700"/>
    <col min="5377" max="5377" width="45.875" style="700" customWidth="1"/>
    <col min="5378" max="5378" width="13.125" style="700" bestFit="1" customWidth="1"/>
    <col min="5379" max="5379" width="17.5" style="700" customWidth="1"/>
    <col min="5380" max="5632" width="11.25" style="700"/>
    <col min="5633" max="5633" width="45.875" style="700" customWidth="1"/>
    <col min="5634" max="5634" width="13.125" style="700" bestFit="1" customWidth="1"/>
    <col min="5635" max="5635" width="17.5" style="700" customWidth="1"/>
    <col min="5636" max="5888" width="11.25" style="700"/>
    <col min="5889" max="5889" width="45.875" style="700" customWidth="1"/>
    <col min="5890" max="5890" width="13.125" style="700" bestFit="1" customWidth="1"/>
    <col min="5891" max="5891" width="17.5" style="700" customWidth="1"/>
    <col min="5892" max="6144" width="11.25" style="700"/>
    <col min="6145" max="6145" width="45.875" style="700" customWidth="1"/>
    <col min="6146" max="6146" width="13.125" style="700" bestFit="1" customWidth="1"/>
    <col min="6147" max="6147" width="17.5" style="700" customWidth="1"/>
    <col min="6148" max="6400" width="11.25" style="700"/>
    <col min="6401" max="6401" width="45.875" style="700" customWidth="1"/>
    <col min="6402" max="6402" width="13.125" style="700" bestFit="1" customWidth="1"/>
    <col min="6403" max="6403" width="17.5" style="700" customWidth="1"/>
    <col min="6404" max="6656" width="11.25" style="700"/>
    <col min="6657" max="6657" width="45.875" style="700" customWidth="1"/>
    <col min="6658" max="6658" width="13.125" style="700" bestFit="1" customWidth="1"/>
    <col min="6659" max="6659" width="17.5" style="700" customWidth="1"/>
    <col min="6660" max="6912" width="11.25" style="700"/>
    <col min="6913" max="6913" width="45.875" style="700" customWidth="1"/>
    <col min="6914" max="6914" width="13.125" style="700" bestFit="1" customWidth="1"/>
    <col min="6915" max="6915" width="17.5" style="700" customWidth="1"/>
    <col min="6916" max="7168" width="11.25" style="700"/>
    <col min="7169" max="7169" width="45.875" style="700" customWidth="1"/>
    <col min="7170" max="7170" width="13.125" style="700" bestFit="1" customWidth="1"/>
    <col min="7171" max="7171" width="17.5" style="700" customWidth="1"/>
    <col min="7172" max="7424" width="11.25" style="700"/>
    <col min="7425" max="7425" width="45.875" style="700" customWidth="1"/>
    <col min="7426" max="7426" width="13.125" style="700" bestFit="1" customWidth="1"/>
    <col min="7427" max="7427" width="17.5" style="700" customWidth="1"/>
    <col min="7428" max="7680" width="11.25" style="700"/>
    <col min="7681" max="7681" width="45.875" style="700" customWidth="1"/>
    <col min="7682" max="7682" width="13.125" style="700" bestFit="1" customWidth="1"/>
    <col min="7683" max="7683" width="17.5" style="700" customWidth="1"/>
    <col min="7684" max="7936" width="11.25" style="700"/>
    <col min="7937" max="7937" width="45.875" style="700" customWidth="1"/>
    <col min="7938" max="7938" width="13.125" style="700" bestFit="1" customWidth="1"/>
    <col min="7939" max="7939" width="17.5" style="700" customWidth="1"/>
    <col min="7940" max="8192" width="11.25" style="700"/>
    <col min="8193" max="8193" width="45.875" style="700" customWidth="1"/>
    <col min="8194" max="8194" width="13.125" style="700" bestFit="1" customWidth="1"/>
    <col min="8195" max="8195" width="17.5" style="700" customWidth="1"/>
    <col min="8196" max="8448" width="11.25" style="700"/>
    <col min="8449" max="8449" width="45.875" style="700" customWidth="1"/>
    <col min="8450" max="8450" width="13.125" style="700" bestFit="1" customWidth="1"/>
    <col min="8451" max="8451" width="17.5" style="700" customWidth="1"/>
    <col min="8452" max="8704" width="11.25" style="700"/>
    <col min="8705" max="8705" width="45.875" style="700" customWidth="1"/>
    <col min="8706" max="8706" width="13.125" style="700" bestFit="1" customWidth="1"/>
    <col min="8707" max="8707" width="17.5" style="700" customWidth="1"/>
    <col min="8708" max="8960" width="11.25" style="700"/>
    <col min="8961" max="8961" width="45.875" style="700" customWidth="1"/>
    <col min="8962" max="8962" width="13.125" style="700" bestFit="1" customWidth="1"/>
    <col min="8963" max="8963" width="17.5" style="700" customWidth="1"/>
    <col min="8964" max="9216" width="11.25" style="700"/>
    <col min="9217" max="9217" width="45.875" style="700" customWidth="1"/>
    <col min="9218" max="9218" width="13.125" style="700" bestFit="1" customWidth="1"/>
    <col min="9219" max="9219" width="17.5" style="700" customWidth="1"/>
    <col min="9220" max="9472" width="11.25" style="700"/>
    <col min="9473" max="9473" width="45.875" style="700" customWidth="1"/>
    <col min="9474" max="9474" width="13.125" style="700" bestFit="1" customWidth="1"/>
    <col min="9475" max="9475" width="17.5" style="700" customWidth="1"/>
    <col min="9476" max="9728" width="11.25" style="700"/>
    <col min="9729" max="9729" width="45.875" style="700" customWidth="1"/>
    <col min="9730" max="9730" width="13.125" style="700" bestFit="1" customWidth="1"/>
    <col min="9731" max="9731" width="17.5" style="700" customWidth="1"/>
    <col min="9732" max="9984" width="11.25" style="700"/>
    <col min="9985" max="9985" width="45.875" style="700" customWidth="1"/>
    <col min="9986" max="9986" width="13.125" style="700" bestFit="1" customWidth="1"/>
    <col min="9987" max="9987" width="17.5" style="700" customWidth="1"/>
    <col min="9988" max="10240" width="11.25" style="700"/>
    <col min="10241" max="10241" width="45.875" style="700" customWidth="1"/>
    <col min="10242" max="10242" width="13.125" style="700" bestFit="1" customWidth="1"/>
    <col min="10243" max="10243" width="17.5" style="700" customWidth="1"/>
    <col min="10244" max="10496" width="11.25" style="700"/>
    <col min="10497" max="10497" width="45.875" style="700" customWidth="1"/>
    <col min="10498" max="10498" width="13.125" style="700" bestFit="1" customWidth="1"/>
    <col min="10499" max="10499" width="17.5" style="700" customWidth="1"/>
    <col min="10500" max="10752" width="11.25" style="700"/>
    <col min="10753" max="10753" width="45.875" style="700" customWidth="1"/>
    <col min="10754" max="10754" width="13.125" style="700" bestFit="1" customWidth="1"/>
    <col min="10755" max="10755" width="17.5" style="700" customWidth="1"/>
    <col min="10756" max="11008" width="11.25" style="700"/>
    <col min="11009" max="11009" width="45.875" style="700" customWidth="1"/>
    <col min="11010" max="11010" width="13.125" style="700" bestFit="1" customWidth="1"/>
    <col min="11011" max="11011" width="17.5" style="700" customWidth="1"/>
    <col min="11012" max="11264" width="11.25" style="700"/>
    <col min="11265" max="11265" width="45.875" style="700" customWidth="1"/>
    <col min="11266" max="11266" width="13.125" style="700" bestFit="1" customWidth="1"/>
    <col min="11267" max="11267" width="17.5" style="700" customWidth="1"/>
    <col min="11268" max="11520" width="11.25" style="700"/>
    <col min="11521" max="11521" width="45.875" style="700" customWidth="1"/>
    <col min="11522" max="11522" width="13.125" style="700" bestFit="1" customWidth="1"/>
    <col min="11523" max="11523" width="17.5" style="700" customWidth="1"/>
    <col min="11524" max="11776" width="11.25" style="700"/>
    <col min="11777" max="11777" width="45.875" style="700" customWidth="1"/>
    <col min="11778" max="11778" width="13.125" style="700" bestFit="1" customWidth="1"/>
    <col min="11779" max="11779" width="17.5" style="700" customWidth="1"/>
    <col min="11780" max="12032" width="11.25" style="700"/>
    <col min="12033" max="12033" width="45.875" style="700" customWidth="1"/>
    <col min="12034" max="12034" width="13.125" style="700" bestFit="1" customWidth="1"/>
    <col min="12035" max="12035" width="17.5" style="700" customWidth="1"/>
    <col min="12036" max="12288" width="11.25" style="700"/>
    <col min="12289" max="12289" width="45.875" style="700" customWidth="1"/>
    <col min="12290" max="12290" width="13.125" style="700" bestFit="1" customWidth="1"/>
    <col min="12291" max="12291" width="17.5" style="700" customWidth="1"/>
    <col min="12292" max="12544" width="11.25" style="700"/>
    <col min="12545" max="12545" width="45.875" style="700" customWidth="1"/>
    <col min="12546" max="12546" width="13.125" style="700" bestFit="1" customWidth="1"/>
    <col min="12547" max="12547" width="17.5" style="700" customWidth="1"/>
    <col min="12548" max="12800" width="11.25" style="700"/>
    <col min="12801" max="12801" width="45.875" style="700" customWidth="1"/>
    <col min="12802" max="12802" width="13.125" style="700" bestFit="1" customWidth="1"/>
    <col min="12803" max="12803" width="17.5" style="700" customWidth="1"/>
    <col min="12804" max="13056" width="11.25" style="700"/>
    <col min="13057" max="13057" width="45.875" style="700" customWidth="1"/>
    <col min="13058" max="13058" width="13.125" style="700" bestFit="1" customWidth="1"/>
    <col min="13059" max="13059" width="17.5" style="700" customWidth="1"/>
    <col min="13060" max="13312" width="11.25" style="700"/>
    <col min="13313" max="13313" width="45.875" style="700" customWidth="1"/>
    <col min="13314" max="13314" width="13.125" style="700" bestFit="1" customWidth="1"/>
    <col min="13315" max="13315" width="17.5" style="700" customWidth="1"/>
    <col min="13316" max="13568" width="11.25" style="700"/>
    <col min="13569" max="13569" width="45.875" style="700" customWidth="1"/>
    <col min="13570" max="13570" width="13.125" style="700" bestFit="1" customWidth="1"/>
    <col min="13571" max="13571" width="17.5" style="700" customWidth="1"/>
    <col min="13572" max="13824" width="11.25" style="700"/>
    <col min="13825" max="13825" width="45.875" style="700" customWidth="1"/>
    <col min="13826" max="13826" width="13.125" style="700" bestFit="1" customWidth="1"/>
    <col min="13827" max="13827" width="17.5" style="700" customWidth="1"/>
    <col min="13828" max="14080" width="11.25" style="700"/>
    <col min="14081" max="14081" width="45.875" style="700" customWidth="1"/>
    <col min="14082" max="14082" width="13.125" style="700" bestFit="1" customWidth="1"/>
    <col min="14083" max="14083" width="17.5" style="700" customWidth="1"/>
    <col min="14084" max="14336" width="11.25" style="700"/>
    <col min="14337" max="14337" width="45.875" style="700" customWidth="1"/>
    <col min="14338" max="14338" width="13.125" style="700" bestFit="1" customWidth="1"/>
    <col min="14339" max="14339" width="17.5" style="700" customWidth="1"/>
    <col min="14340" max="14592" width="11.25" style="700"/>
    <col min="14593" max="14593" width="45.875" style="700" customWidth="1"/>
    <col min="14594" max="14594" width="13.125" style="700" bestFit="1" customWidth="1"/>
    <col min="14595" max="14595" width="17.5" style="700" customWidth="1"/>
    <col min="14596" max="14848" width="11.25" style="700"/>
    <col min="14849" max="14849" width="45.875" style="700" customWidth="1"/>
    <col min="14850" max="14850" width="13.125" style="700" bestFit="1" customWidth="1"/>
    <col min="14851" max="14851" width="17.5" style="700" customWidth="1"/>
    <col min="14852" max="15104" width="11.25" style="700"/>
    <col min="15105" max="15105" width="45.875" style="700" customWidth="1"/>
    <col min="15106" max="15106" width="13.125" style="700" bestFit="1" customWidth="1"/>
    <col min="15107" max="15107" width="17.5" style="700" customWidth="1"/>
    <col min="15108" max="15360" width="11.25" style="700"/>
    <col min="15361" max="15361" width="45.875" style="700" customWidth="1"/>
    <col min="15362" max="15362" width="13.125" style="700" bestFit="1" customWidth="1"/>
    <col min="15363" max="15363" width="17.5" style="700" customWidth="1"/>
    <col min="15364" max="15616" width="11.25" style="700"/>
    <col min="15617" max="15617" width="45.875" style="700" customWidth="1"/>
    <col min="15618" max="15618" width="13.125" style="700" bestFit="1" customWidth="1"/>
    <col min="15619" max="15619" width="17.5" style="700" customWidth="1"/>
    <col min="15620" max="15872" width="11.25" style="700"/>
    <col min="15873" max="15873" width="45.875" style="700" customWidth="1"/>
    <col min="15874" max="15874" width="13.125" style="700" bestFit="1" customWidth="1"/>
    <col min="15875" max="15875" width="17.5" style="700" customWidth="1"/>
    <col min="15876" max="16128" width="11.25" style="700"/>
    <col min="16129" max="16129" width="45.875" style="700" customWidth="1"/>
    <col min="16130" max="16130" width="13.125" style="700" bestFit="1" customWidth="1"/>
    <col min="16131" max="16131" width="17.5" style="700" customWidth="1"/>
    <col min="16132" max="16384" width="11.25" style="700"/>
  </cols>
  <sheetData>
    <row r="1" spans="1:10" ht="27.6" customHeight="1">
      <c r="A1" s="1239" t="s">
        <v>2346</v>
      </c>
      <c r="B1" s="1239"/>
      <c r="C1" s="1239"/>
      <c r="D1" s="960"/>
      <c r="E1" s="960"/>
      <c r="F1" s="960"/>
      <c r="G1" s="960"/>
      <c r="H1" s="960"/>
      <c r="I1" s="960"/>
      <c r="J1" s="960"/>
    </row>
    <row r="2" spans="1:10">
      <c r="A2" s="1239"/>
      <c r="B2" s="1239"/>
      <c r="C2" s="1239"/>
    </row>
    <row r="3" spans="1:10" ht="28.5" customHeight="1">
      <c r="A3" s="701" t="s">
        <v>1127</v>
      </c>
      <c r="B3" s="702" t="s">
        <v>1128</v>
      </c>
      <c r="C3" s="702" t="s">
        <v>1129</v>
      </c>
    </row>
    <row r="4" spans="1:10">
      <c r="A4" s="703" t="s">
        <v>1130</v>
      </c>
      <c r="B4" s="704">
        <v>22338</v>
      </c>
      <c r="C4" s="704">
        <v>3175</v>
      </c>
    </row>
    <row r="5" spans="1:10">
      <c r="A5" s="703" t="s">
        <v>1131</v>
      </c>
      <c r="B5" s="704">
        <v>28047</v>
      </c>
      <c r="C5" s="704">
        <v>241</v>
      </c>
    </row>
    <row r="6" spans="1:10">
      <c r="A6" s="703" t="s">
        <v>1132</v>
      </c>
      <c r="B6" s="704">
        <v>8924</v>
      </c>
      <c r="C6" s="704">
        <v>71</v>
      </c>
    </row>
    <row r="7" spans="1:10">
      <c r="A7" s="703" t="s">
        <v>1133</v>
      </c>
      <c r="B7" s="704">
        <v>22132</v>
      </c>
      <c r="C7" s="704">
        <v>365</v>
      </c>
    </row>
    <row r="8" spans="1:10">
      <c r="A8" s="703" t="s">
        <v>1134</v>
      </c>
      <c r="B8" s="704">
        <v>10176</v>
      </c>
      <c r="C8" s="704">
        <v>163</v>
      </c>
    </row>
    <row r="9" spans="1:10">
      <c r="A9" s="703" t="s">
        <v>1135</v>
      </c>
      <c r="B9" s="704">
        <v>10636</v>
      </c>
      <c r="C9" s="704">
        <v>77</v>
      </c>
    </row>
    <row r="10" spans="1:10">
      <c r="A10" s="703" t="s">
        <v>1136</v>
      </c>
      <c r="B10" s="704">
        <v>21764</v>
      </c>
      <c r="C10" s="704">
        <v>125</v>
      </c>
    </row>
    <row r="11" spans="1:10">
      <c r="A11" s="703" t="s">
        <v>1137</v>
      </c>
      <c r="B11" s="704">
        <v>24265</v>
      </c>
      <c r="C11" s="704">
        <v>156</v>
      </c>
    </row>
    <row r="12" spans="1:10">
      <c r="A12" s="703" t="s">
        <v>1138</v>
      </c>
      <c r="B12" s="704">
        <v>8628</v>
      </c>
      <c r="C12" s="704">
        <v>41</v>
      </c>
    </row>
    <row r="13" spans="1:10">
      <c r="A13" s="703" t="s">
        <v>1139</v>
      </c>
      <c r="B13" s="704">
        <v>17</v>
      </c>
      <c r="C13" s="705">
        <v>0</v>
      </c>
    </row>
    <row r="14" spans="1:10">
      <c r="A14" s="703" t="s">
        <v>1140</v>
      </c>
      <c r="B14" s="704">
        <v>665</v>
      </c>
      <c r="C14" s="704">
        <v>7</v>
      </c>
    </row>
    <row r="15" spans="1:10">
      <c r="A15" s="703" t="s">
        <v>1141</v>
      </c>
      <c r="B15" s="704">
        <v>458</v>
      </c>
      <c r="C15" s="704">
        <v>8</v>
      </c>
    </row>
    <row r="16" spans="1:10">
      <c r="A16" s="703" t="s">
        <v>1142</v>
      </c>
      <c r="B16" s="704">
        <v>185</v>
      </c>
      <c r="C16" s="704">
        <v>2</v>
      </c>
    </row>
    <row r="17" spans="1:3">
      <c r="A17" s="703" t="s">
        <v>1143</v>
      </c>
      <c r="B17" s="704">
        <v>105</v>
      </c>
      <c r="C17" s="704">
        <v>3</v>
      </c>
    </row>
    <row r="18" spans="1:3">
      <c r="A18" s="703" t="s">
        <v>1144</v>
      </c>
      <c r="B18" s="704">
        <v>17054</v>
      </c>
      <c r="C18" s="704">
        <v>24</v>
      </c>
    </row>
    <row r="19" spans="1:3">
      <c r="A19" s="703" t="s">
        <v>1145</v>
      </c>
      <c r="B19" s="704">
        <v>11753</v>
      </c>
      <c r="C19" s="704">
        <v>41</v>
      </c>
    </row>
    <row r="20" spans="1:3">
      <c r="A20" s="703" t="s">
        <v>1146</v>
      </c>
      <c r="B20" s="704">
        <v>10971</v>
      </c>
      <c r="C20" s="704">
        <v>30</v>
      </c>
    </row>
    <row r="21" spans="1:3">
      <c r="A21" s="703" t="s">
        <v>1147</v>
      </c>
      <c r="B21" s="704">
        <v>4711</v>
      </c>
      <c r="C21" s="704">
        <v>9</v>
      </c>
    </row>
    <row r="22" spans="1:3">
      <c r="A22" s="703" t="s">
        <v>1148</v>
      </c>
      <c r="B22" s="704">
        <v>32354</v>
      </c>
      <c r="C22" s="704">
        <v>44</v>
      </c>
    </row>
    <row r="23" spans="1:3">
      <c r="A23" s="703" t="s">
        <v>1149</v>
      </c>
      <c r="B23" s="704">
        <v>46432</v>
      </c>
      <c r="C23" s="704">
        <v>233</v>
      </c>
    </row>
    <row r="24" spans="1:3">
      <c r="A24" s="703" t="s">
        <v>1150</v>
      </c>
      <c r="B24" s="704">
        <v>30821</v>
      </c>
      <c r="C24" s="704">
        <v>101</v>
      </c>
    </row>
    <row r="25" spans="1:3">
      <c r="A25" s="703" t="s">
        <v>1151</v>
      </c>
      <c r="B25" s="704">
        <v>3438</v>
      </c>
      <c r="C25" s="704">
        <v>13</v>
      </c>
    </row>
    <row r="26" spans="1:3">
      <c r="A26" s="703" t="s">
        <v>1152</v>
      </c>
      <c r="B26" s="704">
        <v>576</v>
      </c>
      <c r="C26" s="705">
        <v>0</v>
      </c>
    </row>
    <row r="27" spans="1:3">
      <c r="A27" s="703" t="s">
        <v>1153</v>
      </c>
      <c r="B27" s="704">
        <v>10012</v>
      </c>
      <c r="C27" s="704">
        <v>23</v>
      </c>
    </row>
    <row r="28" spans="1:3">
      <c r="A28" s="703" t="s">
        <v>1154</v>
      </c>
      <c r="B28" s="704">
        <v>19547</v>
      </c>
      <c r="C28" s="704">
        <v>18</v>
      </c>
    </row>
    <row r="29" spans="1:3">
      <c r="A29" s="703" t="s">
        <v>1155</v>
      </c>
      <c r="B29" s="704">
        <v>23482</v>
      </c>
      <c r="C29" s="704">
        <v>73</v>
      </c>
    </row>
    <row r="30" spans="1:3">
      <c r="A30" s="703" t="s">
        <v>1156</v>
      </c>
      <c r="B30" s="704">
        <v>33286</v>
      </c>
      <c r="C30" s="704">
        <v>146</v>
      </c>
    </row>
    <row r="31" spans="1:3">
      <c r="A31" s="703" t="s">
        <v>1157</v>
      </c>
      <c r="B31" s="704">
        <v>29711</v>
      </c>
      <c r="C31" s="704">
        <v>114</v>
      </c>
    </row>
    <row r="32" spans="1:3">
      <c r="A32" s="703" t="s">
        <v>1158</v>
      </c>
      <c r="B32" s="704">
        <v>6832</v>
      </c>
      <c r="C32" s="704">
        <v>55</v>
      </c>
    </row>
    <row r="33" spans="1:3">
      <c r="A33" s="703" t="s">
        <v>1159</v>
      </c>
      <c r="B33" s="704">
        <v>29176</v>
      </c>
      <c r="C33" s="704">
        <v>139</v>
      </c>
    </row>
    <row r="34" spans="1:3">
      <c r="A34" s="703" t="s">
        <v>1160</v>
      </c>
      <c r="B34" s="704">
        <v>153</v>
      </c>
      <c r="C34" s="704">
        <v>3</v>
      </c>
    </row>
    <row r="35" spans="1:3">
      <c r="A35" s="703" t="s">
        <v>1161</v>
      </c>
      <c r="B35" s="704">
        <v>122</v>
      </c>
      <c r="C35" s="704">
        <v>0</v>
      </c>
    </row>
    <row r="36" spans="1:3">
      <c r="A36" s="703" t="s">
        <v>1162</v>
      </c>
      <c r="B36" s="704">
        <v>261</v>
      </c>
      <c r="C36" s="704">
        <v>0</v>
      </c>
    </row>
    <row r="37" spans="1:3">
      <c r="A37" s="703" t="s">
        <v>1163</v>
      </c>
      <c r="B37" s="704">
        <v>5409</v>
      </c>
      <c r="C37" s="704">
        <v>77</v>
      </c>
    </row>
    <row r="38" spans="1:3">
      <c r="A38" s="703" t="s">
        <v>1164</v>
      </c>
      <c r="B38" s="704">
        <v>108</v>
      </c>
      <c r="C38" s="704">
        <v>0</v>
      </c>
    </row>
    <row r="39" spans="1:3">
      <c r="A39" s="703" t="s">
        <v>1165</v>
      </c>
      <c r="B39" s="704">
        <v>315</v>
      </c>
      <c r="C39" s="704">
        <v>0</v>
      </c>
    </row>
    <row r="40" spans="1:3">
      <c r="A40" s="703" t="s">
        <v>1166</v>
      </c>
      <c r="B40" s="704">
        <v>30</v>
      </c>
      <c r="C40" s="704">
        <v>2</v>
      </c>
    </row>
    <row r="41" spans="1:3">
      <c r="A41" s="703" t="s">
        <v>1167</v>
      </c>
      <c r="B41" s="704">
        <v>60</v>
      </c>
      <c r="C41" s="704">
        <v>0</v>
      </c>
    </row>
    <row r="42" spans="1:3">
      <c r="A42" s="703" t="s">
        <v>1168</v>
      </c>
      <c r="B42" s="704">
        <v>6752</v>
      </c>
      <c r="C42" s="704">
        <v>8</v>
      </c>
    </row>
    <row r="43" spans="1:3">
      <c r="A43" s="703" t="s">
        <v>1169</v>
      </c>
      <c r="B43" s="704">
        <v>6506</v>
      </c>
      <c r="C43" s="704">
        <v>27</v>
      </c>
    </row>
    <row r="44" spans="1:3">
      <c r="A44" s="703" t="s">
        <v>1170</v>
      </c>
      <c r="B44" s="704">
        <v>20819</v>
      </c>
      <c r="C44" s="704">
        <v>46</v>
      </c>
    </row>
    <row r="45" spans="1:3">
      <c r="A45" s="703" t="s">
        <v>1171</v>
      </c>
      <c r="B45" s="704">
        <v>18216</v>
      </c>
      <c r="C45" s="704">
        <v>22</v>
      </c>
    </row>
    <row r="46" spans="1:3">
      <c r="A46" s="703" t="s">
        <v>1172</v>
      </c>
      <c r="B46" s="704">
        <v>1256</v>
      </c>
      <c r="C46" s="704">
        <v>2</v>
      </c>
    </row>
    <row r="47" spans="1:3">
      <c r="A47" s="703" t="s">
        <v>1173</v>
      </c>
      <c r="B47" s="704">
        <v>38074</v>
      </c>
      <c r="C47" s="704">
        <v>121</v>
      </c>
    </row>
    <row r="48" spans="1:3">
      <c r="A48" s="703" t="s">
        <v>1174</v>
      </c>
      <c r="B48" s="704">
        <v>5916</v>
      </c>
      <c r="C48" s="704">
        <v>14</v>
      </c>
    </row>
    <row r="49" spans="1:3">
      <c r="A49" s="703" t="s">
        <v>1175</v>
      </c>
      <c r="B49" s="704">
        <v>2201</v>
      </c>
      <c r="C49" s="704">
        <v>9</v>
      </c>
    </row>
    <row r="50" spans="1:3">
      <c r="A50" s="703" t="s">
        <v>1176</v>
      </c>
      <c r="B50" s="704">
        <v>2976</v>
      </c>
      <c r="C50" s="704">
        <v>3</v>
      </c>
    </row>
    <row r="51" spans="1:3">
      <c r="A51" s="703" t="s">
        <v>1177</v>
      </c>
      <c r="B51" s="704">
        <v>667</v>
      </c>
      <c r="C51" s="704">
        <v>3</v>
      </c>
    </row>
    <row r="52" spans="1:3">
      <c r="A52" s="703" t="s">
        <v>1178</v>
      </c>
      <c r="B52" s="704">
        <v>69</v>
      </c>
      <c r="C52" s="704">
        <v>0</v>
      </c>
    </row>
    <row r="53" spans="1:3">
      <c r="A53" s="703" t="s">
        <v>1179</v>
      </c>
      <c r="B53" s="704">
        <v>24180</v>
      </c>
      <c r="C53" s="704">
        <v>51</v>
      </c>
    </row>
    <row r="54" spans="1:3">
      <c r="A54" s="703" t="s">
        <v>1180</v>
      </c>
      <c r="B54" s="704">
        <v>40383</v>
      </c>
      <c r="C54" s="704">
        <v>122</v>
      </c>
    </row>
    <row r="55" spans="1:3">
      <c r="A55" s="703" t="s">
        <v>1181</v>
      </c>
      <c r="B55" s="704">
        <v>25143</v>
      </c>
      <c r="C55" s="704">
        <v>57</v>
      </c>
    </row>
    <row r="56" spans="1:3">
      <c r="A56" s="703" t="s">
        <v>1182</v>
      </c>
      <c r="B56" s="704">
        <v>21242</v>
      </c>
      <c r="C56" s="704">
        <v>29</v>
      </c>
    </row>
    <row r="57" spans="1:3">
      <c r="A57" s="703" t="s">
        <v>1183</v>
      </c>
      <c r="B57" s="704">
        <v>22004</v>
      </c>
      <c r="C57" s="704">
        <v>74</v>
      </c>
    </row>
    <row r="58" spans="1:3">
      <c r="A58" s="703" t="s">
        <v>1184</v>
      </c>
      <c r="B58" s="704">
        <v>1352</v>
      </c>
      <c r="C58" s="704">
        <v>6</v>
      </c>
    </row>
    <row r="59" spans="1:3">
      <c r="A59" s="703" t="s">
        <v>1185</v>
      </c>
      <c r="B59" s="704">
        <v>1587</v>
      </c>
      <c r="C59" s="704">
        <v>14</v>
      </c>
    </row>
    <row r="60" spans="1:3">
      <c r="A60" s="703" t="s">
        <v>1186</v>
      </c>
      <c r="B60" s="704">
        <v>12450</v>
      </c>
      <c r="C60" s="704">
        <v>38</v>
      </c>
    </row>
    <row r="61" spans="1:3">
      <c r="A61" s="703" t="s">
        <v>1187</v>
      </c>
      <c r="B61" s="704">
        <v>15312</v>
      </c>
      <c r="C61" s="704">
        <v>18</v>
      </c>
    </row>
    <row r="62" spans="1:3">
      <c r="A62" s="703" t="s">
        <v>1188</v>
      </c>
      <c r="B62" s="704">
        <v>15204</v>
      </c>
      <c r="C62" s="704">
        <v>17</v>
      </c>
    </row>
    <row r="63" spans="1:3">
      <c r="A63" s="703" t="s">
        <v>1189</v>
      </c>
      <c r="B63" s="704">
        <v>4004</v>
      </c>
      <c r="C63" s="704">
        <v>2</v>
      </c>
    </row>
    <row r="64" spans="1:3">
      <c r="A64" s="703" t="s">
        <v>1190</v>
      </c>
      <c r="B64" s="704">
        <v>24573</v>
      </c>
      <c r="C64" s="704">
        <v>42</v>
      </c>
    </row>
    <row r="65" spans="1:3">
      <c r="A65" s="703" t="s">
        <v>1191</v>
      </c>
      <c r="B65" s="704">
        <v>21621</v>
      </c>
      <c r="C65" s="704">
        <v>11</v>
      </c>
    </row>
    <row r="66" spans="1:3">
      <c r="A66" s="703" t="s">
        <v>1192</v>
      </c>
      <c r="B66" s="704">
        <v>3134</v>
      </c>
      <c r="C66" s="704">
        <v>6</v>
      </c>
    </row>
    <row r="67" spans="1:3">
      <c r="A67" s="703" t="s">
        <v>1193</v>
      </c>
      <c r="B67" s="704">
        <v>2484</v>
      </c>
      <c r="C67" s="704">
        <v>13</v>
      </c>
    </row>
    <row r="68" spans="1:3">
      <c r="A68" s="703" t="s">
        <v>1194</v>
      </c>
      <c r="B68" s="704">
        <v>5715</v>
      </c>
      <c r="C68" s="704">
        <v>10</v>
      </c>
    </row>
    <row r="69" spans="1:3">
      <c r="A69" s="703" t="s">
        <v>1195</v>
      </c>
      <c r="B69" s="704">
        <v>7138</v>
      </c>
      <c r="C69" s="704">
        <v>12</v>
      </c>
    </row>
    <row r="70" spans="1:3">
      <c r="A70" s="703" t="s">
        <v>1196</v>
      </c>
      <c r="B70" s="704">
        <v>10786</v>
      </c>
      <c r="C70" s="704">
        <v>13</v>
      </c>
    </row>
    <row r="71" spans="1:3">
      <c r="A71" s="703" t="s">
        <v>1197</v>
      </c>
      <c r="B71" s="704">
        <v>11034</v>
      </c>
      <c r="C71" s="704">
        <v>9</v>
      </c>
    </row>
    <row r="72" spans="1:3">
      <c r="A72" s="703" t="s">
        <v>1198</v>
      </c>
      <c r="B72" s="704">
        <v>3245</v>
      </c>
      <c r="C72" s="704">
        <v>3</v>
      </c>
    </row>
    <row r="73" spans="1:3">
      <c r="A73" s="703" t="s">
        <v>1199</v>
      </c>
      <c r="B73" s="704">
        <v>35853</v>
      </c>
      <c r="C73" s="704">
        <v>60</v>
      </c>
    </row>
    <row r="74" spans="1:3">
      <c r="A74" s="703" t="s">
        <v>1200</v>
      </c>
      <c r="B74" s="704">
        <v>18843</v>
      </c>
      <c r="C74" s="704">
        <v>25</v>
      </c>
    </row>
    <row r="75" spans="1:3">
      <c r="A75" s="703" t="s">
        <v>1201</v>
      </c>
      <c r="B75" s="704">
        <v>36733</v>
      </c>
      <c r="C75" s="704">
        <v>19</v>
      </c>
    </row>
    <row r="76" spans="1:3">
      <c r="A76" s="703" t="s">
        <v>1202</v>
      </c>
      <c r="B76" s="704">
        <v>28724</v>
      </c>
      <c r="C76" s="704">
        <v>87</v>
      </c>
    </row>
    <row r="77" spans="1:3">
      <c r="A77" s="703" t="s">
        <v>1203</v>
      </c>
      <c r="B77" s="704">
        <v>26625</v>
      </c>
      <c r="C77" s="704">
        <v>18</v>
      </c>
    </row>
    <row r="78" spans="1:3">
      <c r="A78" s="703" t="s">
        <v>1204</v>
      </c>
      <c r="B78" s="704">
        <v>20632</v>
      </c>
      <c r="C78" s="704">
        <v>41</v>
      </c>
    </row>
    <row r="79" spans="1:3">
      <c r="A79" s="703" t="s">
        <v>1205</v>
      </c>
      <c r="B79" s="704">
        <v>37575</v>
      </c>
      <c r="C79" s="704">
        <v>21</v>
      </c>
    </row>
    <row r="80" spans="1:3">
      <c r="A80" s="703" t="s">
        <v>1206</v>
      </c>
      <c r="B80" s="704">
        <v>71218</v>
      </c>
      <c r="C80" s="704">
        <v>374</v>
      </c>
    </row>
    <row r="81" spans="1:3">
      <c r="A81" s="703" t="s">
        <v>1207</v>
      </c>
      <c r="B81" s="704">
        <v>46948</v>
      </c>
      <c r="C81" s="704">
        <v>184</v>
      </c>
    </row>
    <row r="82" spans="1:3">
      <c r="A82" s="703" t="s">
        <v>1208</v>
      </c>
      <c r="B82" s="704">
        <v>4999</v>
      </c>
      <c r="C82" s="704">
        <v>33</v>
      </c>
    </row>
    <row r="83" spans="1:3">
      <c r="A83" s="703" t="s">
        <v>1209</v>
      </c>
      <c r="B83" s="704">
        <v>38249</v>
      </c>
      <c r="C83" s="704">
        <v>82</v>
      </c>
    </row>
    <row r="84" spans="1:3">
      <c r="A84" s="703" t="s">
        <v>1210</v>
      </c>
      <c r="B84" s="704">
        <v>17301</v>
      </c>
      <c r="C84" s="704">
        <v>6</v>
      </c>
    </row>
    <row r="85" spans="1:3">
      <c r="A85" s="703" t="s">
        <v>1211</v>
      </c>
      <c r="B85" s="704">
        <v>15873</v>
      </c>
      <c r="C85" s="704">
        <v>9</v>
      </c>
    </row>
    <row r="86" spans="1:3">
      <c r="A86" s="703" t="s">
        <v>1212</v>
      </c>
      <c r="B86" s="704">
        <v>16505</v>
      </c>
      <c r="C86" s="704">
        <v>12</v>
      </c>
    </row>
    <row r="87" spans="1:3">
      <c r="A87" s="703" t="s">
        <v>1213</v>
      </c>
      <c r="B87" s="704">
        <v>1330</v>
      </c>
      <c r="C87" s="704">
        <v>13</v>
      </c>
    </row>
    <row r="88" spans="1:3">
      <c r="A88" s="703" t="s">
        <v>1214</v>
      </c>
      <c r="B88" s="704">
        <v>242</v>
      </c>
      <c r="C88" s="704">
        <v>1</v>
      </c>
    </row>
    <row r="89" spans="1:3">
      <c r="A89" s="703" t="s">
        <v>1215</v>
      </c>
      <c r="B89" s="704">
        <v>13373</v>
      </c>
      <c r="C89" s="704">
        <v>91</v>
      </c>
    </row>
    <row r="90" spans="1:3">
      <c r="A90" s="703" t="s">
        <v>1216</v>
      </c>
      <c r="B90" s="704">
        <v>13167</v>
      </c>
      <c r="C90" s="704">
        <v>33</v>
      </c>
    </row>
    <row r="91" spans="1:3">
      <c r="A91" s="703" t="s">
        <v>1217</v>
      </c>
      <c r="B91" s="704">
        <v>36188</v>
      </c>
      <c r="C91" s="704">
        <v>125</v>
      </c>
    </row>
    <row r="92" spans="1:3">
      <c r="A92" s="703" t="s">
        <v>1218</v>
      </c>
      <c r="B92" s="704">
        <v>307</v>
      </c>
      <c r="C92" s="704">
        <v>2</v>
      </c>
    </row>
    <row r="93" spans="1:3">
      <c r="A93" s="703" t="s">
        <v>1219</v>
      </c>
      <c r="B93" s="704">
        <v>15072</v>
      </c>
      <c r="C93" s="704">
        <v>37</v>
      </c>
    </row>
    <row r="94" spans="1:3">
      <c r="A94" s="703" t="s">
        <v>1220</v>
      </c>
      <c r="B94" s="704">
        <v>735</v>
      </c>
      <c r="C94" s="704">
        <v>1</v>
      </c>
    </row>
    <row r="95" spans="1:3">
      <c r="A95" s="703" t="s">
        <v>1221</v>
      </c>
      <c r="B95" s="704">
        <v>17635</v>
      </c>
      <c r="C95" s="704">
        <v>65</v>
      </c>
    </row>
    <row r="96" spans="1:3">
      <c r="A96" s="703" t="s">
        <v>1222</v>
      </c>
      <c r="B96" s="704">
        <v>10631</v>
      </c>
      <c r="C96" s="704">
        <v>20</v>
      </c>
    </row>
    <row r="97" spans="1:3">
      <c r="A97" s="703" t="s">
        <v>1223</v>
      </c>
      <c r="B97" s="704">
        <v>34010</v>
      </c>
      <c r="C97" s="704">
        <v>67</v>
      </c>
    </row>
    <row r="98" spans="1:3">
      <c r="A98" s="703" t="s">
        <v>1224</v>
      </c>
      <c r="B98" s="704">
        <v>5502</v>
      </c>
      <c r="C98" s="704">
        <v>6</v>
      </c>
    </row>
    <row r="99" spans="1:3">
      <c r="A99" s="703" t="s">
        <v>1225</v>
      </c>
      <c r="B99" s="704">
        <v>26401</v>
      </c>
      <c r="C99" s="704">
        <v>66</v>
      </c>
    </row>
    <row r="100" spans="1:3">
      <c r="A100" s="703" t="s">
        <v>1226</v>
      </c>
      <c r="B100" s="704">
        <v>267</v>
      </c>
      <c r="C100" s="704">
        <v>0</v>
      </c>
    </row>
    <row r="101" spans="1:3">
      <c r="A101" s="703" t="s">
        <v>1227</v>
      </c>
      <c r="B101" s="704">
        <v>1077</v>
      </c>
      <c r="C101" s="704">
        <v>8</v>
      </c>
    </row>
    <row r="102" spans="1:3">
      <c r="A102" s="703" t="s">
        <v>1228</v>
      </c>
      <c r="B102" s="704">
        <v>365</v>
      </c>
      <c r="C102" s="704">
        <v>0</v>
      </c>
    </row>
    <row r="103" spans="1:3">
      <c r="A103" s="703" t="s">
        <v>1229</v>
      </c>
      <c r="B103" s="704">
        <v>20008</v>
      </c>
      <c r="C103" s="704">
        <v>27</v>
      </c>
    </row>
    <row r="104" spans="1:3">
      <c r="A104" s="703" t="s">
        <v>1230</v>
      </c>
      <c r="B104" s="704">
        <v>14088</v>
      </c>
      <c r="C104" s="704">
        <v>11</v>
      </c>
    </row>
    <row r="105" spans="1:3">
      <c r="A105" s="703" t="s">
        <v>1231</v>
      </c>
      <c r="B105" s="704">
        <v>4412</v>
      </c>
      <c r="C105" s="704">
        <v>5</v>
      </c>
    </row>
    <row r="106" spans="1:3">
      <c r="A106" s="703" t="s">
        <v>1232</v>
      </c>
      <c r="B106" s="704">
        <v>24363</v>
      </c>
      <c r="C106" s="704">
        <v>31</v>
      </c>
    </row>
    <row r="107" spans="1:3">
      <c r="A107" s="703" t="s">
        <v>1233</v>
      </c>
      <c r="B107" s="704">
        <v>3214</v>
      </c>
      <c r="C107" s="704">
        <v>11</v>
      </c>
    </row>
    <row r="108" spans="1:3">
      <c r="A108" s="703" t="s">
        <v>1234</v>
      </c>
      <c r="B108" s="704">
        <v>5475</v>
      </c>
      <c r="C108" s="704">
        <v>6</v>
      </c>
    </row>
    <row r="109" spans="1:3">
      <c r="A109" s="703" t="s">
        <v>1235</v>
      </c>
      <c r="B109" s="704">
        <v>6763</v>
      </c>
      <c r="C109" s="704">
        <v>12</v>
      </c>
    </row>
    <row r="110" spans="1:3">
      <c r="A110" s="703" t="s">
        <v>1236</v>
      </c>
      <c r="B110" s="704">
        <v>20417</v>
      </c>
      <c r="C110" s="704">
        <v>28</v>
      </c>
    </row>
    <row r="111" spans="1:3">
      <c r="A111" s="703" t="s">
        <v>1237</v>
      </c>
      <c r="B111" s="704">
        <v>4019</v>
      </c>
      <c r="C111" s="704">
        <v>16</v>
      </c>
    </row>
    <row r="112" spans="1:3">
      <c r="A112" s="703" t="s">
        <v>1238</v>
      </c>
      <c r="B112" s="704">
        <v>4706</v>
      </c>
      <c r="C112" s="704">
        <v>707</v>
      </c>
    </row>
    <row r="113" spans="1:3">
      <c r="A113" s="703" t="s">
        <v>1239</v>
      </c>
      <c r="B113" s="704">
        <v>4257</v>
      </c>
      <c r="C113" s="704">
        <v>57</v>
      </c>
    </row>
    <row r="114" spans="1:3">
      <c r="A114" s="703" t="s">
        <v>1240</v>
      </c>
      <c r="B114" s="704">
        <v>3346</v>
      </c>
      <c r="C114" s="704">
        <v>44</v>
      </c>
    </row>
    <row r="115" spans="1:3">
      <c r="A115" s="703" t="s">
        <v>1241</v>
      </c>
      <c r="B115" s="704">
        <v>5311</v>
      </c>
      <c r="C115" s="704">
        <v>53</v>
      </c>
    </row>
    <row r="116" spans="1:3">
      <c r="A116" s="703" t="s">
        <v>1242</v>
      </c>
      <c r="B116" s="704">
        <v>2605</v>
      </c>
      <c r="C116" s="704">
        <v>10</v>
      </c>
    </row>
    <row r="117" spans="1:3">
      <c r="A117" s="703" t="s">
        <v>1243</v>
      </c>
      <c r="B117" s="704">
        <v>2996</v>
      </c>
      <c r="C117" s="704">
        <v>18</v>
      </c>
    </row>
    <row r="118" spans="1:3">
      <c r="A118" s="703" t="s">
        <v>1244</v>
      </c>
      <c r="B118" s="704">
        <v>71</v>
      </c>
      <c r="C118" s="704">
        <v>1</v>
      </c>
    </row>
    <row r="119" spans="1:3">
      <c r="A119" s="703" t="s">
        <v>1245</v>
      </c>
      <c r="B119" s="704">
        <v>325</v>
      </c>
      <c r="C119" s="704">
        <v>0</v>
      </c>
    </row>
    <row r="120" spans="1:3">
      <c r="A120" s="703" t="s">
        <v>1246</v>
      </c>
      <c r="B120" s="704">
        <v>162</v>
      </c>
      <c r="C120" s="704">
        <v>3</v>
      </c>
    </row>
    <row r="121" spans="1:3">
      <c r="A121" s="703" t="s">
        <v>1247</v>
      </c>
      <c r="B121" s="704">
        <v>368</v>
      </c>
      <c r="C121" s="704">
        <v>0</v>
      </c>
    </row>
    <row r="122" spans="1:3">
      <c r="A122" s="703" t="s">
        <v>1248</v>
      </c>
      <c r="B122" s="704">
        <v>34</v>
      </c>
      <c r="C122" s="704">
        <v>0</v>
      </c>
    </row>
    <row r="123" spans="1:3">
      <c r="A123" s="703" t="s">
        <v>1249</v>
      </c>
      <c r="B123" s="704">
        <v>33</v>
      </c>
      <c r="C123" s="704">
        <v>0</v>
      </c>
    </row>
    <row r="124" spans="1:3">
      <c r="A124" s="703" t="s">
        <v>1250</v>
      </c>
      <c r="B124" s="704">
        <v>152</v>
      </c>
      <c r="C124" s="704">
        <v>0</v>
      </c>
    </row>
    <row r="125" spans="1:3">
      <c r="A125" s="703" t="s">
        <v>1251</v>
      </c>
      <c r="B125" s="704">
        <v>74</v>
      </c>
      <c r="C125" s="704">
        <v>0</v>
      </c>
    </row>
    <row r="126" spans="1:3">
      <c r="A126" s="703" t="s">
        <v>1252</v>
      </c>
      <c r="B126" s="704">
        <v>37</v>
      </c>
      <c r="C126" s="704">
        <v>0</v>
      </c>
    </row>
    <row r="127" spans="1:3">
      <c r="A127" s="703" t="s">
        <v>1253</v>
      </c>
      <c r="B127" s="704">
        <v>60</v>
      </c>
      <c r="C127" s="704">
        <v>0</v>
      </c>
    </row>
    <row r="128" spans="1:3">
      <c r="A128" s="703" t="s">
        <v>1254</v>
      </c>
      <c r="B128" s="704">
        <v>88</v>
      </c>
      <c r="C128" s="704">
        <v>0</v>
      </c>
    </row>
    <row r="129" spans="1:3">
      <c r="A129" s="703" t="s">
        <v>1255</v>
      </c>
      <c r="B129" s="704">
        <v>107</v>
      </c>
      <c r="C129" s="704">
        <v>0</v>
      </c>
    </row>
    <row r="130" spans="1:3">
      <c r="A130" s="703" t="s">
        <v>1256</v>
      </c>
      <c r="B130" s="704">
        <v>139</v>
      </c>
      <c r="C130" s="704">
        <v>0</v>
      </c>
    </row>
    <row r="131" spans="1:3">
      <c r="A131" s="703" t="s">
        <v>1257</v>
      </c>
      <c r="B131" s="704">
        <v>417</v>
      </c>
      <c r="C131" s="704">
        <v>0</v>
      </c>
    </row>
    <row r="132" spans="1:3">
      <c r="A132" s="703" t="s">
        <v>1258</v>
      </c>
      <c r="B132" s="704">
        <v>219</v>
      </c>
      <c r="C132" s="704">
        <v>3</v>
      </c>
    </row>
    <row r="133" spans="1:3">
      <c r="A133" s="703" t="s">
        <v>1259</v>
      </c>
      <c r="B133" s="704">
        <v>189</v>
      </c>
      <c r="C133" s="704">
        <v>0</v>
      </c>
    </row>
    <row r="134" spans="1:3">
      <c r="A134" s="703" t="s">
        <v>1260</v>
      </c>
      <c r="B134" s="704">
        <v>521</v>
      </c>
      <c r="C134" s="704">
        <v>148</v>
      </c>
    </row>
    <row r="135" spans="1:3">
      <c r="A135" s="703" t="s">
        <v>1261</v>
      </c>
      <c r="B135" s="704">
        <v>309</v>
      </c>
      <c r="C135" s="704">
        <v>13</v>
      </c>
    </row>
    <row r="136" spans="1:3">
      <c r="A136" s="703" t="s">
        <v>1262</v>
      </c>
      <c r="B136" s="704">
        <v>413</v>
      </c>
      <c r="C136" s="704">
        <v>11</v>
      </c>
    </row>
    <row r="137" spans="1:3">
      <c r="A137" s="703" t="s">
        <v>1263</v>
      </c>
      <c r="B137" s="704">
        <v>572</v>
      </c>
      <c r="C137" s="704">
        <v>2</v>
      </c>
    </row>
    <row r="138" spans="1:3">
      <c r="A138" s="703" t="s">
        <v>1264</v>
      </c>
      <c r="B138" s="704">
        <v>622</v>
      </c>
      <c r="C138" s="704">
        <v>8</v>
      </c>
    </row>
    <row r="139" spans="1:3">
      <c r="A139" s="703" t="s">
        <v>1265</v>
      </c>
      <c r="B139" s="704">
        <v>821</v>
      </c>
      <c r="C139" s="704">
        <v>11</v>
      </c>
    </row>
    <row r="140" spans="1:3">
      <c r="A140" s="703" t="s">
        <v>1266</v>
      </c>
      <c r="B140" s="704">
        <v>741</v>
      </c>
      <c r="C140" s="704">
        <v>4</v>
      </c>
    </row>
    <row r="141" spans="1:3">
      <c r="A141" s="703" t="s">
        <v>1267</v>
      </c>
      <c r="B141" s="704">
        <v>430</v>
      </c>
      <c r="C141" s="704">
        <v>7</v>
      </c>
    </row>
    <row r="142" spans="1:3">
      <c r="A142" s="703" t="s">
        <v>1268</v>
      </c>
      <c r="B142" s="704">
        <v>657</v>
      </c>
      <c r="C142" s="704">
        <v>4</v>
      </c>
    </row>
    <row r="143" spans="1:3">
      <c r="A143" s="703" t="s">
        <v>1269</v>
      </c>
      <c r="B143" s="704">
        <v>360</v>
      </c>
      <c r="C143" s="704">
        <v>2</v>
      </c>
    </row>
    <row r="144" spans="1:3">
      <c r="A144" s="703" t="s">
        <v>1270</v>
      </c>
      <c r="B144" s="704">
        <v>1046</v>
      </c>
      <c r="C144" s="704">
        <v>4</v>
      </c>
    </row>
    <row r="145" spans="1:3">
      <c r="A145" s="703" t="s">
        <v>1271</v>
      </c>
      <c r="B145" s="704">
        <v>303</v>
      </c>
      <c r="C145" s="704">
        <v>1</v>
      </c>
    </row>
    <row r="146" spans="1:3">
      <c r="A146" s="703" t="s">
        <v>1272</v>
      </c>
      <c r="B146" s="704">
        <v>360</v>
      </c>
      <c r="C146" s="704">
        <v>0</v>
      </c>
    </row>
    <row r="147" spans="1:3">
      <c r="A147" s="703" t="s">
        <v>1273</v>
      </c>
      <c r="B147" s="704">
        <v>628</v>
      </c>
      <c r="C147" s="704">
        <v>2</v>
      </c>
    </row>
    <row r="148" spans="1:3">
      <c r="A148" s="703" t="s">
        <v>1274</v>
      </c>
      <c r="B148" s="704">
        <v>24</v>
      </c>
      <c r="C148" s="704">
        <v>0</v>
      </c>
    </row>
    <row r="149" spans="1:3">
      <c r="A149" s="703" t="s">
        <v>1275</v>
      </c>
      <c r="B149" s="704">
        <v>79</v>
      </c>
      <c r="C149" s="704">
        <v>0</v>
      </c>
    </row>
    <row r="150" spans="1:3">
      <c r="A150" s="703" t="s">
        <v>1276</v>
      </c>
      <c r="B150" s="704">
        <v>3440</v>
      </c>
      <c r="C150" s="704">
        <v>32</v>
      </c>
    </row>
    <row r="151" spans="1:3">
      <c r="A151" s="703" t="s">
        <v>1277</v>
      </c>
      <c r="B151" s="704">
        <v>798</v>
      </c>
      <c r="C151" s="704">
        <v>5</v>
      </c>
    </row>
    <row r="152" spans="1:3">
      <c r="A152" s="703" t="s">
        <v>1278</v>
      </c>
      <c r="B152" s="704">
        <v>499</v>
      </c>
      <c r="C152" s="704">
        <v>1</v>
      </c>
    </row>
    <row r="153" spans="1:3">
      <c r="A153" s="703" t="s">
        <v>1279</v>
      </c>
      <c r="B153" s="704">
        <v>207</v>
      </c>
      <c r="C153" s="704">
        <v>0</v>
      </c>
    </row>
    <row r="154" spans="1:3">
      <c r="A154" s="703" t="s">
        <v>1280</v>
      </c>
      <c r="B154" s="704">
        <v>87</v>
      </c>
      <c r="C154" s="704">
        <v>0</v>
      </c>
    </row>
    <row r="155" spans="1:3">
      <c r="A155" s="703" t="s">
        <v>1281</v>
      </c>
      <c r="B155" s="704">
        <v>551</v>
      </c>
      <c r="C155" s="704">
        <v>2</v>
      </c>
    </row>
    <row r="156" spans="1:3">
      <c r="A156" s="703" t="s">
        <v>1282</v>
      </c>
      <c r="B156" s="704">
        <v>835</v>
      </c>
      <c r="C156" s="704">
        <v>1</v>
      </c>
    </row>
    <row r="157" spans="1:3">
      <c r="A157" s="703" t="s">
        <v>1283</v>
      </c>
      <c r="B157" s="704">
        <v>825</v>
      </c>
      <c r="C157" s="704">
        <v>3</v>
      </c>
    </row>
    <row r="158" spans="1:3">
      <c r="A158" s="703" t="s">
        <v>1284</v>
      </c>
      <c r="B158" s="704">
        <v>922</v>
      </c>
      <c r="C158" s="704">
        <v>3</v>
      </c>
    </row>
    <row r="159" spans="1:3">
      <c r="A159" s="703" t="s">
        <v>1285</v>
      </c>
      <c r="B159" s="704">
        <v>186</v>
      </c>
      <c r="C159" s="704">
        <v>0</v>
      </c>
    </row>
    <row r="160" spans="1:3">
      <c r="A160" s="703" t="s">
        <v>1286</v>
      </c>
      <c r="B160" s="704">
        <v>855</v>
      </c>
      <c r="C160" s="704">
        <v>5</v>
      </c>
    </row>
    <row r="161" spans="1:3">
      <c r="A161" s="703" t="s">
        <v>1287</v>
      </c>
      <c r="B161" s="704">
        <v>630</v>
      </c>
      <c r="C161" s="704">
        <v>3</v>
      </c>
    </row>
    <row r="162" spans="1:3">
      <c r="A162" s="703" t="s">
        <v>1288</v>
      </c>
      <c r="B162" s="704">
        <v>535</v>
      </c>
      <c r="C162" s="704">
        <v>1</v>
      </c>
    </row>
    <row r="163" spans="1:3">
      <c r="A163" s="703" t="s">
        <v>1289</v>
      </c>
      <c r="B163" s="704">
        <v>1121</v>
      </c>
      <c r="C163" s="704">
        <v>0</v>
      </c>
    </row>
    <row r="164" spans="1:3">
      <c r="A164" s="703" t="s">
        <v>1290</v>
      </c>
      <c r="B164" s="704">
        <v>1269</v>
      </c>
      <c r="C164" s="704">
        <v>1</v>
      </c>
    </row>
    <row r="165" spans="1:3">
      <c r="A165" s="703" t="s">
        <v>1291</v>
      </c>
      <c r="B165" s="704">
        <v>621</v>
      </c>
      <c r="C165" s="704">
        <v>0</v>
      </c>
    </row>
    <row r="166" spans="1:3">
      <c r="A166" s="703" t="s">
        <v>1292</v>
      </c>
      <c r="B166" s="704">
        <v>567</v>
      </c>
      <c r="C166" s="704">
        <v>3</v>
      </c>
    </row>
    <row r="167" spans="1:3">
      <c r="A167" s="703" t="s">
        <v>1293</v>
      </c>
      <c r="B167" s="704">
        <v>885</v>
      </c>
      <c r="C167" s="704">
        <v>3</v>
      </c>
    </row>
    <row r="168" spans="1:3">
      <c r="A168" s="703" t="s">
        <v>1294</v>
      </c>
      <c r="B168" s="704">
        <v>1475</v>
      </c>
      <c r="C168" s="704">
        <v>4</v>
      </c>
    </row>
    <row r="169" spans="1:3">
      <c r="A169" s="703" t="s">
        <v>1295</v>
      </c>
      <c r="B169" s="704">
        <v>328</v>
      </c>
      <c r="C169" s="704">
        <v>1</v>
      </c>
    </row>
    <row r="170" spans="1:3">
      <c r="A170" s="703" t="s">
        <v>1296</v>
      </c>
      <c r="B170" s="704">
        <v>1505</v>
      </c>
      <c r="C170" s="704">
        <v>13</v>
      </c>
    </row>
    <row r="171" spans="1:3">
      <c r="A171" s="703" t="s">
        <v>1297</v>
      </c>
      <c r="B171" s="704">
        <v>319</v>
      </c>
      <c r="C171" s="704">
        <v>1</v>
      </c>
    </row>
    <row r="172" spans="1:3">
      <c r="A172" s="703" t="s">
        <v>1298</v>
      </c>
      <c r="B172" s="704">
        <v>797</v>
      </c>
      <c r="C172" s="704">
        <v>14</v>
      </c>
    </row>
    <row r="173" spans="1:3">
      <c r="A173" s="703" t="s">
        <v>1299</v>
      </c>
      <c r="B173" s="704">
        <v>367</v>
      </c>
      <c r="C173" s="704">
        <v>3</v>
      </c>
    </row>
    <row r="174" spans="1:3">
      <c r="A174" s="703" t="s">
        <v>1300</v>
      </c>
      <c r="B174" s="704">
        <v>491</v>
      </c>
      <c r="C174" s="704">
        <v>0</v>
      </c>
    </row>
    <row r="175" spans="1:3">
      <c r="A175" s="703" t="s">
        <v>1301</v>
      </c>
      <c r="B175" s="704">
        <v>613</v>
      </c>
      <c r="C175" s="704">
        <v>3</v>
      </c>
    </row>
    <row r="176" spans="1:3">
      <c r="A176" s="703" t="s">
        <v>1302</v>
      </c>
      <c r="B176" s="704">
        <v>24</v>
      </c>
      <c r="C176" s="704">
        <v>0</v>
      </c>
    </row>
    <row r="177" spans="1:3">
      <c r="A177" s="703" t="s">
        <v>1303</v>
      </c>
      <c r="B177" s="704">
        <v>507</v>
      </c>
      <c r="C177" s="704">
        <v>1</v>
      </c>
    </row>
    <row r="178" spans="1:3">
      <c r="A178" s="703" t="s">
        <v>1304</v>
      </c>
      <c r="B178" s="704">
        <v>163</v>
      </c>
      <c r="C178" s="704">
        <v>0</v>
      </c>
    </row>
    <row r="179" spans="1:3">
      <c r="A179" s="703" t="s">
        <v>1305</v>
      </c>
      <c r="B179" s="704">
        <v>571</v>
      </c>
      <c r="C179" s="704">
        <v>4</v>
      </c>
    </row>
    <row r="180" spans="1:3">
      <c r="A180" s="703" t="s">
        <v>1306</v>
      </c>
      <c r="B180" s="704">
        <v>830</v>
      </c>
      <c r="C180" s="704">
        <v>4</v>
      </c>
    </row>
    <row r="181" spans="1:3">
      <c r="A181" s="703" t="s">
        <v>1307</v>
      </c>
      <c r="B181" s="704">
        <v>1008</v>
      </c>
      <c r="C181" s="704">
        <v>4</v>
      </c>
    </row>
    <row r="182" spans="1:3">
      <c r="A182" s="703" t="s">
        <v>1308</v>
      </c>
      <c r="B182" s="704">
        <v>52</v>
      </c>
      <c r="C182" s="704">
        <v>0</v>
      </c>
    </row>
    <row r="183" spans="1:3">
      <c r="A183" s="703" t="s">
        <v>1309</v>
      </c>
      <c r="B183" s="704">
        <v>553</v>
      </c>
      <c r="C183" s="704">
        <v>0</v>
      </c>
    </row>
    <row r="184" spans="1:3">
      <c r="A184" s="703" t="s">
        <v>1310</v>
      </c>
      <c r="B184" s="704">
        <v>380</v>
      </c>
      <c r="C184" s="704">
        <v>0</v>
      </c>
    </row>
    <row r="185" spans="1:3">
      <c r="A185" s="703" t="s">
        <v>1311</v>
      </c>
      <c r="B185" s="704">
        <v>867</v>
      </c>
      <c r="C185" s="704">
        <v>3</v>
      </c>
    </row>
    <row r="186" spans="1:3">
      <c r="A186" s="703" t="s">
        <v>1312</v>
      </c>
      <c r="B186" s="704">
        <v>4466</v>
      </c>
      <c r="C186" s="704">
        <v>24</v>
      </c>
    </row>
    <row r="187" spans="1:3">
      <c r="A187" s="703" t="s">
        <v>1313</v>
      </c>
      <c r="B187" s="704">
        <v>2754</v>
      </c>
      <c r="C187" s="704">
        <v>22</v>
      </c>
    </row>
    <row r="188" spans="1:3">
      <c r="A188" s="703" t="s">
        <v>1314</v>
      </c>
      <c r="B188" s="704">
        <v>2137</v>
      </c>
      <c r="C188" s="704">
        <v>8</v>
      </c>
    </row>
    <row r="189" spans="1:3">
      <c r="A189" s="703" t="s">
        <v>1315</v>
      </c>
      <c r="B189" s="704">
        <v>5841</v>
      </c>
      <c r="C189" s="704">
        <v>40</v>
      </c>
    </row>
    <row r="190" spans="1:3">
      <c r="A190" s="703" t="s">
        <v>1316</v>
      </c>
      <c r="B190" s="704">
        <v>5136</v>
      </c>
      <c r="C190" s="704">
        <v>315</v>
      </c>
    </row>
    <row r="191" spans="1:3">
      <c r="A191" s="703" t="s">
        <v>1317</v>
      </c>
      <c r="B191" s="704">
        <v>7155</v>
      </c>
      <c r="C191" s="704">
        <v>21</v>
      </c>
    </row>
    <row r="192" spans="1:3">
      <c r="A192" s="703" t="s">
        <v>1318</v>
      </c>
      <c r="B192" s="704">
        <v>6926</v>
      </c>
      <c r="C192" s="704">
        <v>177</v>
      </c>
    </row>
    <row r="193" spans="1:3">
      <c r="A193" s="703" t="s">
        <v>1319</v>
      </c>
      <c r="B193" s="704">
        <v>4224</v>
      </c>
      <c r="C193" s="704">
        <v>32</v>
      </c>
    </row>
    <row r="194" spans="1:3">
      <c r="A194" s="703" t="s">
        <v>1320</v>
      </c>
      <c r="B194" s="704">
        <v>930</v>
      </c>
      <c r="C194" s="704">
        <v>5</v>
      </c>
    </row>
    <row r="195" spans="1:3">
      <c r="A195" s="703" t="s">
        <v>1321</v>
      </c>
      <c r="B195" s="704">
        <v>4945</v>
      </c>
      <c r="C195" s="704">
        <v>27</v>
      </c>
    </row>
    <row r="196" spans="1:3">
      <c r="A196" s="703" t="s">
        <v>1322</v>
      </c>
      <c r="B196" s="704">
        <v>4339</v>
      </c>
      <c r="C196" s="704">
        <v>36</v>
      </c>
    </row>
    <row r="197" spans="1:3">
      <c r="A197" s="703" t="s">
        <v>1323</v>
      </c>
      <c r="B197" s="704">
        <v>3709</v>
      </c>
      <c r="C197" s="704">
        <v>487</v>
      </c>
    </row>
    <row r="198" spans="1:3">
      <c r="A198" s="703" t="s">
        <v>1324</v>
      </c>
      <c r="B198" s="704">
        <v>4942</v>
      </c>
      <c r="C198" s="704">
        <v>46</v>
      </c>
    </row>
    <row r="199" spans="1:3">
      <c r="A199" s="703" t="s">
        <v>1325</v>
      </c>
      <c r="B199" s="704">
        <v>27758</v>
      </c>
      <c r="C199" s="704">
        <v>459</v>
      </c>
    </row>
    <row r="200" spans="1:3">
      <c r="A200" s="703" t="s">
        <v>1326</v>
      </c>
      <c r="B200" s="704">
        <v>3034</v>
      </c>
      <c r="C200" s="704">
        <v>16</v>
      </c>
    </row>
    <row r="201" spans="1:3">
      <c r="A201" s="703" t="s">
        <v>1327</v>
      </c>
      <c r="B201" s="704">
        <v>4704</v>
      </c>
      <c r="C201" s="704">
        <v>31</v>
      </c>
    </row>
    <row r="202" spans="1:3">
      <c r="A202" s="703" t="s">
        <v>1328</v>
      </c>
      <c r="B202" s="704">
        <v>699</v>
      </c>
      <c r="C202" s="704">
        <v>14</v>
      </c>
    </row>
    <row r="203" spans="1:3">
      <c r="A203" s="703" t="s">
        <v>1329</v>
      </c>
      <c r="B203" s="704">
        <v>587</v>
      </c>
      <c r="C203" s="704">
        <v>4</v>
      </c>
    </row>
    <row r="204" spans="1:3">
      <c r="A204" s="703" t="s">
        <v>1330</v>
      </c>
      <c r="B204" s="704">
        <v>3793</v>
      </c>
      <c r="C204" s="704">
        <v>46</v>
      </c>
    </row>
    <row r="205" spans="1:3">
      <c r="A205" s="703" t="s">
        <v>1331</v>
      </c>
      <c r="B205" s="704">
        <v>3354</v>
      </c>
      <c r="C205" s="704">
        <v>22</v>
      </c>
    </row>
    <row r="206" spans="1:3">
      <c r="A206" s="703" t="s">
        <v>1332</v>
      </c>
      <c r="B206" s="704">
        <v>3892</v>
      </c>
      <c r="C206" s="704">
        <v>18</v>
      </c>
    </row>
    <row r="207" spans="1:3">
      <c r="A207" s="703" t="s">
        <v>1333</v>
      </c>
      <c r="B207" s="704">
        <v>29</v>
      </c>
      <c r="C207" s="704">
        <v>0</v>
      </c>
    </row>
    <row r="208" spans="1:3">
      <c r="A208" s="703" t="s">
        <v>1334</v>
      </c>
      <c r="B208" s="704">
        <v>288</v>
      </c>
      <c r="C208" s="704">
        <v>2</v>
      </c>
    </row>
    <row r="209" spans="1:3">
      <c r="A209" s="703" t="s">
        <v>1335</v>
      </c>
      <c r="B209" s="704">
        <v>2499</v>
      </c>
      <c r="C209" s="704">
        <v>14</v>
      </c>
    </row>
    <row r="210" spans="1:3">
      <c r="A210" s="703" t="s">
        <v>1336</v>
      </c>
      <c r="B210" s="704">
        <v>159</v>
      </c>
      <c r="C210" s="704">
        <v>3</v>
      </c>
    </row>
    <row r="211" spans="1:3">
      <c r="A211" s="703" t="s">
        <v>1337</v>
      </c>
      <c r="B211" s="704">
        <v>211</v>
      </c>
      <c r="C211" s="704">
        <v>3</v>
      </c>
    </row>
    <row r="212" spans="1:3">
      <c r="A212" s="703" t="s">
        <v>1338</v>
      </c>
      <c r="B212" s="704">
        <v>572</v>
      </c>
      <c r="C212" s="704">
        <v>7</v>
      </c>
    </row>
    <row r="213" spans="1:3">
      <c r="A213" s="703" t="s">
        <v>1339</v>
      </c>
      <c r="B213" s="704">
        <v>107</v>
      </c>
      <c r="C213" s="704">
        <v>4</v>
      </c>
    </row>
    <row r="214" spans="1:3">
      <c r="A214" s="703" t="s">
        <v>1340</v>
      </c>
      <c r="B214" s="704">
        <v>293</v>
      </c>
      <c r="C214" s="704">
        <v>4</v>
      </c>
    </row>
    <row r="215" spans="1:3">
      <c r="A215" s="703" t="s">
        <v>1341</v>
      </c>
      <c r="B215" s="704">
        <v>1656</v>
      </c>
      <c r="C215" s="704">
        <v>5</v>
      </c>
    </row>
    <row r="216" spans="1:3">
      <c r="A216" s="703" t="s">
        <v>1342</v>
      </c>
      <c r="B216" s="704">
        <v>34</v>
      </c>
      <c r="C216" s="704">
        <v>0</v>
      </c>
    </row>
    <row r="217" spans="1:3">
      <c r="A217" s="703" t="s">
        <v>1343</v>
      </c>
      <c r="B217" s="704">
        <v>2276</v>
      </c>
      <c r="C217" s="704">
        <v>12</v>
      </c>
    </row>
    <row r="218" spans="1:3">
      <c r="A218" s="703" t="s">
        <v>1344</v>
      </c>
      <c r="B218" s="704">
        <v>264</v>
      </c>
      <c r="C218" s="704">
        <v>1</v>
      </c>
    </row>
    <row r="219" spans="1:3">
      <c r="A219" s="703" t="s">
        <v>1345</v>
      </c>
      <c r="B219" s="704">
        <v>76</v>
      </c>
      <c r="C219" s="704">
        <v>35</v>
      </c>
    </row>
    <row r="220" spans="1:3">
      <c r="A220" s="703" t="s">
        <v>1346</v>
      </c>
      <c r="B220" s="704">
        <v>837</v>
      </c>
      <c r="C220" s="704">
        <v>90</v>
      </c>
    </row>
    <row r="221" spans="1:3">
      <c r="A221" s="703" t="s">
        <v>1347</v>
      </c>
      <c r="B221" s="704">
        <v>51</v>
      </c>
      <c r="C221" s="704">
        <v>0</v>
      </c>
    </row>
    <row r="222" spans="1:3">
      <c r="A222" s="703" t="s">
        <v>1348</v>
      </c>
      <c r="B222" s="704">
        <v>1322</v>
      </c>
      <c r="C222" s="704">
        <v>15</v>
      </c>
    </row>
    <row r="223" spans="1:3">
      <c r="A223" s="703" t="s">
        <v>1349</v>
      </c>
      <c r="B223" s="704">
        <v>1634</v>
      </c>
      <c r="C223" s="704">
        <v>248</v>
      </c>
    </row>
    <row r="224" spans="1:3">
      <c r="A224" s="703" t="s">
        <v>1350</v>
      </c>
      <c r="B224" s="704">
        <v>3020</v>
      </c>
      <c r="C224" s="704">
        <v>1</v>
      </c>
    </row>
    <row r="225" spans="1:3">
      <c r="A225" s="703" t="s">
        <v>1351</v>
      </c>
      <c r="B225" s="704">
        <v>2362</v>
      </c>
      <c r="C225" s="704">
        <v>0</v>
      </c>
    </row>
    <row r="226" spans="1:3">
      <c r="A226" s="703" t="s">
        <v>1352</v>
      </c>
      <c r="B226" s="704">
        <v>2660</v>
      </c>
      <c r="C226" s="704">
        <v>1</v>
      </c>
    </row>
    <row r="227" spans="1:3">
      <c r="A227" s="703" t="s">
        <v>1353</v>
      </c>
      <c r="B227" s="704">
        <v>4855</v>
      </c>
      <c r="C227" s="704">
        <v>6</v>
      </c>
    </row>
    <row r="228" spans="1:3">
      <c r="A228" s="703" t="s">
        <v>1354</v>
      </c>
      <c r="B228" s="704">
        <v>4248</v>
      </c>
      <c r="C228" s="704">
        <v>9</v>
      </c>
    </row>
    <row r="229" spans="1:3">
      <c r="A229" s="703" t="s">
        <v>1355</v>
      </c>
      <c r="B229" s="704">
        <v>4707</v>
      </c>
      <c r="C229" s="704">
        <v>3</v>
      </c>
    </row>
    <row r="230" spans="1:3">
      <c r="A230" s="703" t="s">
        <v>1356</v>
      </c>
      <c r="B230" s="704">
        <v>2945</v>
      </c>
      <c r="C230" s="704">
        <v>0</v>
      </c>
    </row>
    <row r="231" spans="1:3">
      <c r="A231" s="703" t="s">
        <v>1357</v>
      </c>
      <c r="B231" s="704">
        <v>3679</v>
      </c>
      <c r="C231" s="704">
        <v>5</v>
      </c>
    </row>
    <row r="232" spans="1:3">
      <c r="A232" s="703" t="s">
        <v>1358</v>
      </c>
      <c r="B232" s="704">
        <v>4436</v>
      </c>
      <c r="C232" s="704">
        <v>7</v>
      </c>
    </row>
    <row r="233" spans="1:3">
      <c r="A233" s="703" t="s">
        <v>1359</v>
      </c>
      <c r="B233" s="704">
        <v>3786</v>
      </c>
      <c r="C233" s="704">
        <v>4</v>
      </c>
    </row>
    <row r="234" spans="1:3">
      <c r="A234" s="703" t="s">
        <v>1360</v>
      </c>
      <c r="B234" s="704">
        <v>16198</v>
      </c>
      <c r="C234" s="704">
        <v>24</v>
      </c>
    </row>
    <row r="235" spans="1:3">
      <c r="A235" s="703" t="s">
        <v>1361</v>
      </c>
      <c r="B235" s="704">
        <v>2813</v>
      </c>
      <c r="C235" s="704">
        <v>9</v>
      </c>
    </row>
    <row r="236" spans="1:3">
      <c r="A236" s="703" t="s">
        <v>1362</v>
      </c>
      <c r="B236" s="704">
        <v>10072</v>
      </c>
      <c r="C236" s="704">
        <v>7</v>
      </c>
    </row>
    <row r="237" spans="1:3">
      <c r="A237" s="703" t="s">
        <v>1363</v>
      </c>
      <c r="B237" s="704">
        <v>7873</v>
      </c>
      <c r="C237" s="704">
        <v>1</v>
      </c>
    </row>
    <row r="238" spans="1:3">
      <c r="A238" s="703" t="s">
        <v>1364</v>
      </c>
      <c r="B238" s="704">
        <v>4668</v>
      </c>
      <c r="C238" s="704">
        <v>12</v>
      </c>
    </row>
    <row r="239" spans="1:3">
      <c r="A239" s="703" t="s">
        <v>1365</v>
      </c>
      <c r="B239" s="704">
        <v>5609</v>
      </c>
      <c r="C239" s="704">
        <v>11</v>
      </c>
    </row>
    <row r="240" spans="1:3">
      <c r="A240" s="703" t="s">
        <v>1366</v>
      </c>
      <c r="B240" s="704">
        <v>8626</v>
      </c>
      <c r="C240" s="704">
        <v>8</v>
      </c>
    </row>
    <row r="241" spans="1:3">
      <c r="A241" s="703" t="s">
        <v>1367</v>
      </c>
      <c r="B241" s="704">
        <v>125</v>
      </c>
      <c r="C241" s="704">
        <v>0</v>
      </c>
    </row>
    <row r="242" spans="1:3">
      <c r="A242" s="703" t="s">
        <v>1368</v>
      </c>
      <c r="B242" s="704">
        <v>593</v>
      </c>
      <c r="C242" s="704">
        <v>0</v>
      </c>
    </row>
    <row r="243" spans="1:3">
      <c r="A243" s="703" t="s">
        <v>1369</v>
      </c>
      <c r="B243" s="704">
        <v>2207</v>
      </c>
      <c r="C243" s="704">
        <v>4</v>
      </c>
    </row>
    <row r="244" spans="1:3">
      <c r="A244" s="703" t="s">
        <v>1370</v>
      </c>
      <c r="B244" s="704">
        <v>360</v>
      </c>
      <c r="C244" s="704">
        <v>1</v>
      </c>
    </row>
    <row r="245" spans="1:3">
      <c r="A245" s="703" t="s">
        <v>1371</v>
      </c>
      <c r="B245" s="704">
        <v>1916</v>
      </c>
      <c r="C245" s="704">
        <v>4</v>
      </c>
    </row>
    <row r="246" spans="1:3">
      <c r="A246" s="703" t="s">
        <v>1372</v>
      </c>
      <c r="B246" s="704">
        <v>501</v>
      </c>
      <c r="C246" s="704">
        <v>2</v>
      </c>
    </row>
    <row r="247" spans="1:3">
      <c r="A247" s="703" t="s">
        <v>1373</v>
      </c>
      <c r="B247" s="704">
        <v>161</v>
      </c>
      <c r="C247" s="704">
        <v>2</v>
      </c>
    </row>
    <row r="248" spans="1:3">
      <c r="A248" s="703" t="s">
        <v>1374</v>
      </c>
      <c r="B248" s="704">
        <v>1111</v>
      </c>
      <c r="C248" s="704">
        <v>2</v>
      </c>
    </row>
    <row r="249" spans="1:3">
      <c r="A249" s="703" t="s">
        <v>1375</v>
      </c>
      <c r="B249" s="704">
        <v>2079</v>
      </c>
      <c r="C249" s="704">
        <v>6</v>
      </c>
    </row>
    <row r="250" spans="1:3">
      <c r="A250" s="703" t="s">
        <v>1376</v>
      </c>
      <c r="B250" s="704">
        <v>2802</v>
      </c>
      <c r="C250" s="704">
        <v>16</v>
      </c>
    </row>
    <row r="251" spans="1:3">
      <c r="A251" s="703" t="s">
        <v>1377</v>
      </c>
      <c r="B251" s="704">
        <v>10522</v>
      </c>
      <c r="C251" s="704">
        <v>19</v>
      </c>
    </row>
    <row r="252" spans="1:3">
      <c r="A252" s="703" t="s">
        <v>1378</v>
      </c>
      <c r="B252" s="704">
        <v>11696</v>
      </c>
      <c r="C252" s="704">
        <v>34</v>
      </c>
    </row>
    <row r="253" spans="1:3">
      <c r="A253" s="703" t="s">
        <v>1379</v>
      </c>
      <c r="B253" s="704">
        <v>9455</v>
      </c>
      <c r="C253" s="704">
        <v>20</v>
      </c>
    </row>
    <row r="254" spans="1:3">
      <c r="A254" s="703" t="s">
        <v>1380</v>
      </c>
      <c r="B254" s="704">
        <v>118</v>
      </c>
      <c r="C254" s="704">
        <v>2</v>
      </c>
    </row>
    <row r="255" spans="1:3">
      <c r="A255" s="703" t="s">
        <v>1381</v>
      </c>
      <c r="B255" s="704">
        <v>885</v>
      </c>
      <c r="C255" s="704">
        <v>2</v>
      </c>
    </row>
    <row r="256" spans="1:3">
      <c r="A256" s="703" t="s">
        <v>1382</v>
      </c>
      <c r="B256" s="704">
        <v>55</v>
      </c>
      <c r="C256" s="704">
        <v>1</v>
      </c>
    </row>
    <row r="257" spans="1:3">
      <c r="A257" s="703" t="s">
        <v>1383</v>
      </c>
      <c r="B257" s="704">
        <v>154</v>
      </c>
      <c r="C257" s="704">
        <v>0</v>
      </c>
    </row>
    <row r="258" spans="1:3">
      <c r="A258" s="703" t="s">
        <v>1384</v>
      </c>
      <c r="B258" s="704">
        <v>330</v>
      </c>
      <c r="C258" s="704">
        <v>2</v>
      </c>
    </row>
    <row r="259" spans="1:3">
      <c r="A259" s="703" t="s">
        <v>1385</v>
      </c>
      <c r="B259" s="704">
        <v>146</v>
      </c>
      <c r="C259" s="704">
        <v>2</v>
      </c>
    </row>
    <row r="260" spans="1:3">
      <c r="A260" s="703" t="s">
        <v>1386</v>
      </c>
      <c r="B260" s="704">
        <v>553</v>
      </c>
      <c r="C260" s="704">
        <v>13</v>
      </c>
    </row>
    <row r="261" spans="1:3">
      <c r="A261" s="703" t="s">
        <v>1387</v>
      </c>
      <c r="B261" s="704">
        <v>203</v>
      </c>
      <c r="C261" s="704">
        <v>3</v>
      </c>
    </row>
    <row r="262" spans="1:3">
      <c r="A262" s="703" t="s">
        <v>1388</v>
      </c>
      <c r="B262" s="704">
        <v>141</v>
      </c>
      <c r="C262" s="704">
        <v>1</v>
      </c>
    </row>
    <row r="263" spans="1:3">
      <c r="A263" s="703" t="s">
        <v>1389</v>
      </c>
      <c r="B263" s="704">
        <v>470</v>
      </c>
      <c r="C263" s="704">
        <v>2</v>
      </c>
    </row>
    <row r="264" spans="1:3">
      <c r="A264" s="703" t="s">
        <v>1390</v>
      </c>
      <c r="B264" s="704">
        <v>1160</v>
      </c>
      <c r="C264" s="704">
        <v>3</v>
      </c>
    </row>
    <row r="265" spans="1:3">
      <c r="A265" s="703" t="s">
        <v>1391</v>
      </c>
      <c r="B265" s="704">
        <v>407</v>
      </c>
      <c r="C265" s="704">
        <v>0</v>
      </c>
    </row>
    <row r="266" spans="1:3">
      <c r="A266" s="703" t="s">
        <v>1392</v>
      </c>
      <c r="B266" s="704">
        <v>309</v>
      </c>
      <c r="C266" s="704">
        <v>1</v>
      </c>
    </row>
    <row r="267" spans="1:3">
      <c r="A267" s="703" t="s">
        <v>1393</v>
      </c>
      <c r="B267" s="704">
        <v>280</v>
      </c>
      <c r="C267" s="704">
        <v>1</v>
      </c>
    </row>
    <row r="268" spans="1:3">
      <c r="A268" s="703" t="s">
        <v>1394</v>
      </c>
      <c r="B268" s="704">
        <v>84</v>
      </c>
      <c r="C268" s="704">
        <v>1</v>
      </c>
    </row>
    <row r="269" spans="1:3">
      <c r="A269" s="703" t="s">
        <v>1395</v>
      </c>
      <c r="B269" s="704">
        <v>1424</v>
      </c>
      <c r="C269" s="704">
        <v>4</v>
      </c>
    </row>
    <row r="270" spans="1:3">
      <c r="A270" s="703" t="s">
        <v>1396</v>
      </c>
      <c r="B270" s="704">
        <v>1401</v>
      </c>
      <c r="C270" s="704">
        <v>10</v>
      </c>
    </row>
    <row r="271" spans="1:3">
      <c r="A271" s="703" t="s">
        <v>1397</v>
      </c>
      <c r="B271" s="704">
        <v>136</v>
      </c>
      <c r="C271" s="704">
        <v>0</v>
      </c>
    </row>
    <row r="272" spans="1:3">
      <c r="A272" s="703" t="s">
        <v>1398</v>
      </c>
      <c r="B272" s="704">
        <v>2961</v>
      </c>
      <c r="C272" s="704">
        <v>3</v>
      </c>
    </row>
    <row r="273" spans="1:3">
      <c r="A273" s="703" t="s">
        <v>1399</v>
      </c>
      <c r="B273" s="704">
        <v>1979</v>
      </c>
      <c r="C273" s="704">
        <v>6</v>
      </c>
    </row>
    <row r="274" spans="1:3">
      <c r="A274" s="703" t="s">
        <v>1400</v>
      </c>
      <c r="B274" s="704">
        <v>3387</v>
      </c>
      <c r="C274" s="704">
        <v>2</v>
      </c>
    </row>
    <row r="275" spans="1:3">
      <c r="A275" s="703" t="s">
        <v>1401</v>
      </c>
      <c r="B275" s="704">
        <v>3133</v>
      </c>
      <c r="C275" s="704">
        <v>11</v>
      </c>
    </row>
    <row r="276" spans="1:3">
      <c r="A276" s="703" t="s">
        <v>1402</v>
      </c>
      <c r="B276" s="704">
        <v>92</v>
      </c>
      <c r="C276" s="704">
        <v>0</v>
      </c>
    </row>
    <row r="277" spans="1:3">
      <c r="A277" s="703" t="s">
        <v>1403</v>
      </c>
      <c r="B277" s="704">
        <v>4220</v>
      </c>
      <c r="C277" s="704">
        <v>0</v>
      </c>
    </row>
    <row r="278" spans="1:3">
      <c r="A278" s="703" t="s">
        <v>1404</v>
      </c>
      <c r="B278" s="704">
        <v>431</v>
      </c>
      <c r="C278" s="704">
        <v>2</v>
      </c>
    </row>
    <row r="279" spans="1:3">
      <c r="A279" s="703" t="s">
        <v>1405</v>
      </c>
      <c r="B279" s="704">
        <v>79</v>
      </c>
      <c r="C279" s="704">
        <v>0</v>
      </c>
    </row>
    <row r="280" spans="1:3">
      <c r="A280" s="703" t="s">
        <v>1406</v>
      </c>
      <c r="B280" s="704">
        <v>8543</v>
      </c>
      <c r="C280" s="704">
        <v>9</v>
      </c>
    </row>
    <row r="281" spans="1:3">
      <c r="A281" s="703" t="s">
        <v>1407</v>
      </c>
      <c r="B281" s="704">
        <v>2938</v>
      </c>
      <c r="C281" s="704">
        <v>3</v>
      </c>
    </row>
    <row r="282" spans="1:3">
      <c r="A282" s="703" t="s">
        <v>1408</v>
      </c>
      <c r="B282" s="704">
        <v>1083</v>
      </c>
      <c r="C282" s="704">
        <v>5</v>
      </c>
    </row>
    <row r="283" spans="1:3">
      <c r="A283" s="703" t="s">
        <v>1409</v>
      </c>
      <c r="B283" s="704">
        <v>34</v>
      </c>
      <c r="C283" s="704">
        <v>0</v>
      </c>
    </row>
    <row r="284" spans="1:3">
      <c r="A284" s="703" t="s">
        <v>1410</v>
      </c>
      <c r="B284" s="704">
        <v>14348</v>
      </c>
      <c r="C284" s="704">
        <v>30</v>
      </c>
    </row>
    <row r="285" spans="1:3">
      <c r="A285" s="703" t="s">
        <v>1411</v>
      </c>
      <c r="B285" s="704">
        <v>1000</v>
      </c>
      <c r="C285" s="704">
        <v>1</v>
      </c>
    </row>
    <row r="286" spans="1:3">
      <c r="A286" s="703" t="s">
        <v>1412</v>
      </c>
      <c r="B286" s="704">
        <v>5127</v>
      </c>
      <c r="C286" s="704">
        <v>23</v>
      </c>
    </row>
    <row r="287" spans="1:3">
      <c r="A287" s="703" t="s">
        <v>1413</v>
      </c>
      <c r="B287" s="704">
        <v>9212</v>
      </c>
      <c r="C287" s="704">
        <v>24</v>
      </c>
    </row>
    <row r="288" spans="1:3">
      <c r="A288" s="703" t="s">
        <v>1414</v>
      </c>
      <c r="B288" s="704">
        <v>636</v>
      </c>
      <c r="C288" s="704">
        <v>0</v>
      </c>
    </row>
    <row r="289" spans="1:3">
      <c r="A289" s="703" t="s">
        <v>1415</v>
      </c>
      <c r="B289" s="704">
        <v>469</v>
      </c>
      <c r="C289" s="704">
        <v>1</v>
      </c>
    </row>
    <row r="290" spans="1:3">
      <c r="A290" s="703" t="s">
        <v>1416</v>
      </c>
      <c r="B290" s="704">
        <v>654</v>
      </c>
      <c r="C290" s="704">
        <v>4</v>
      </c>
    </row>
    <row r="291" spans="1:3">
      <c r="A291" s="703" t="s">
        <v>1417</v>
      </c>
      <c r="B291" s="704">
        <v>46</v>
      </c>
      <c r="C291" s="704">
        <v>0</v>
      </c>
    </row>
    <row r="292" spans="1:3">
      <c r="A292" s="703" t="s">
        <v>1418</v>
      </c>
      <c r="B292" s="704">
        <v>1092</v>
      </c>
      <c r="C292" s="704">
        <v>0</v>
      </c>
    </row>
    <row r="293" spans="1:3">
      <c r="A293" s="703" t="s">
        <v>1419</v>
      </c>
      <c r="B293" s="704">
        <v>63</v>
      </c>
      <c r="C293" s="704">
        <v>0</v>
      </c>
    </row>
    <row r="294" spans="1:3">
      <c r="A294" s="703" t="s">
        <v>1420</v>
      </c>
      <c r="B294" s="704">
        <v>382</v>
      </c>
      <c r="C294" s="704">
        <v>0</v>
      </c>
    </row>
    <row r="295" spans="1:3">
      <c r="A295" s="703" t="s">
        <v>1421</v>
      </c>
      <c r="B295" s="704">
        <v>12045</v>
      </c>
      <c r="C295" s="704">
        <v>29</v>
      </c>
    </row>
    <row r="296" spans="1:3">
      <c r="A296" s="703" t="s">
        <v>1422</v>
      </c>
      <c r="B296" s="704">
        <v>10393</v>
      </c>
      <c r="C296" s="704">
        <v>11</v>
      </c>
    </row>
    <row r="297" spans="1:3">
      <c r="A297" s="703" t="s">
        <v>1423</v>
      </c>
      <c r="B297" s="704">
        <v>6012</v>
      </c>
      <c r="C297" s="704">
        <v>19</v>
      </c>
    </row>
    <row r="298" spans="1:3">
      <c r="A298" s="703" t="s">
        <v>1424</v>
      </c>
      <c r="B298" s="704">
        <v>12856</v>
      </c>
      <c r="C298" s="704">
        <v>17</v>
      </c>
    </row>
    <row r="299" spans="1:3">
      <c r="A299" s="703" t="s">
        <v>1425</v>
      </c>
      <c r="B299" s="704">
        <v>10207</v>
      </c>
      <c r="C299" s="704">
        <v>34</v>
      </c>
    </row>
    <row r="300" spans="1:3">
      <c r="A300" s="703" t="s">
        <v>1426</v>
      </c>
      <c r="B300" s="704">
        <v>115</v>
      </c>
      <c r="C300" s="704">
        <v>0</v>
      </c>
    </row>
    <row r="301" spans="1:3">
      <c r="A301" s="703" t="s">
        <v>1427</v>
      </c>
      <c r="B301" s="704">
        <v>502</v>
      </c>
      <c r="C301" s="704">
        <v>0</v>
      </c>
    </row>
    <row r="302" spans="1:3">
      <c r="A302" s="703" t="s">
        <v>1428</v>
      </c>
      <c r="B302" s="704">
        <v>5785</v>
      </c>
      <c r="C302" s="704">
        <v>22</v>
      </c>
    </row>
    <row r="303" spans="1:3">
      <c r="A303" s="703" t="s">
        <v>1429</v>
      </c>
      <c r="B303" s="704">
        <v>817</v>
      </c>
      <c r="C303" s="704">
        <v>0</v>
      </c>
    </row>
    <row r="304" spans="1:3">
      <c r="A304" s="703" t="s">
        <v>1430</v>
      </c>
      <c r="B304" s="704">
        <v>1469</v>
      </c>
      <c r="C304" s="704">
        <v>2</v>
      </c>
    </row>
    <row r="305" spans="1:3">
      <c r="A305" s="703" t="s">
        <v>1431</v>
      </c>
      <c r="B305" s="704">
        <v>4774</v>
      </c>
      <c r="C305" s="704">
        <v>9</v>
      </c>
    </row>
    <row r="306" spans="1:3">
      <c r="A306" s="703" t="s">
        <v>1432</v>
      </c>
      <c r="B306" s="704">
        <v>1553</v>
      </c>
      <c r="C306" s="704">
        <v>3</v>
      </c>
    </row>
    <row r="307" spans="1:3">
      <c r="A307" s="703" t="s">
        <v>1433</v>
      </c>
      <c r="B307" s="704">
        <v>204</v>
      </c>
      <c r="C307" s="704">
        <v>1</v>
      </c>
    </row>
    <row r="308" spans="1:3">
      <c r="A308" s="703" t="s">
        <v>1434</v>
      </c>
      <c r="B308" s="704">
        <v>2103</v>
      </c>
      <c r="C308" s="704">
        <v>1</v>
      </c>
    </row>
    <row r="309" spans="1:3">
      <c r="A309" s="703" t="s">
        <v>1435</v>
      </c>
      <c r="B309" s="704">
        <v>2519</v>
      </c>
      <c r="C309" s="704">
        <v>2</v>
      </c>
    </row>
    <row r="310" spans="1:3">
      <c r="A310" s="703" t="s">
        <v>1436</v>
      </c>
      <c r="B310" s="704">
        <v>6809</v>
      </c>
      <c r="C310" s="704">
        <v>9</v>
      </c>
    </row>
    <row r="311" spans="1:3">
      <c r="A311" s="703" t="s">
        <v>1437</v>
      </c>
      <c r="B311" s="704">
        <v>198</v>
      </c>
      <c r="C311" s="704">
        <v>0</v>
      </c>
    </row>
    <row r="312" spans="1:3">
      <c r="A312" s="703" t="s">
        <v>1438</v>
      </c>
      <c r="B312" s="704">
        <v>10181</v>
      </c>
      <c r="C312" s="704">
        <v>10</v>
      </c>
    </row>
    <row r="313" spans="1:3">
      <c r="A313" s="703" t="s">
        <v>1439</v>
      </c>
      <c r="B313" s="704">
        <v>4240</v>
      </c>
      <c r="C313" s="704">
        <v>4</v>
      </c>
    </row>
    <row r="314" spans="1:3">
      <c r="A314" s="703" t="s">
        <v>1440</v>
      </c>
      <c r="B314" s="704">
        <v>7768</v>
      </c>
      <c r="C314" s="704">
        <v>10</v>
      </c>
    </row>
    <row r="315" spans="1:3">
      <c r="A315" s="703" t="s">
        <v>1441</v>
      </c>
      <c r="B315" s="704">
        <v>357</v>
      </c>
      <c r="C315" s="704">
        <v>1</v>
      </c>
    </row>
    <row r="316" spans="1:3">
      <c r="A316" s="703" t="s">
        <v>1442</v>
      </c>
      <c r="B316" s="704">
        <v>5133</v>
      </c>
      <c r="C316" s="704">
        <v>5</v>
      </c>
    </row>
    <row r="317" spans="1:3">
      <c r="A317" s="703" t="s">
        <v>1443</v>
      </c>
      <c r="B317" s="704">
        <v>6192</v>
      </c>
      <c r="C317" s="704">
        <v>1</v>
      </c>
    </row>
    <row r="318" spans="1:3">
      <c r="A318" s="703" t="s">
        <v>1444</v>
      </c>
      <c r="B318" s="704">
        <v>10535</v>
      </c>
      <c r="C318" s="704">
        <v>10</v>
      </c>
    </row>
    <row r="319" spans="1:3">
      <c r="A319" s="703" t="s">
        <v>1445</v>
      </c>
      <c r="B319" s="704">
        <v>659</v>
      </c>
      <c r="C319" s="704">
        <v>4</v>
      </c>
    </row>
    <row r="320" spans="1:3">
      <c r="A320" s="703" t="s">
        <v>1446</v>
      </c>
      <c r="B320" s="704">
        <v>2358</v>
      </c>
      <c r="C320" s="704">
        <v>2</v>
      </c>
    </row>
    <row r="321" spans="1:3">
      <c r="A321" s="703" t="s">
        <v>1447</v>
      </c>
      <c r="B321" s="704">
        <v>410</v>
      </c>
      <c r="C321" s="704">
        <v>0</v>
      </c>
    </row>
    <row r="322" spans="1:3">
      <c r="A322" s="703" t="s">
        <v>1448</v>
      </c>
      <c r="B322" s="704">
        <v>443</v>
      </c>
      <c r="C322" s="704">
        <v>3</v>
      </c>
    </row>
    <row r="323" spans="1:3">
      <c r="A323" s="703" t="s">
        <v>1449</v>
      </c>
      <c r="B323" s="704">
        <v>639</v>
      </c>
      <c r="C323" s="704">
        <v>0</v>
      </c>
    </row>
    <row r="324" spans="1:3">
      <c r="A324" s="703" t="s">
        <v>1450</v>
      </c>
      <c r="B324" s="704">
        <v>148</v>
      </c>
      <c r="C324" s="704">
        <v>0</v>
      </c>
    </row>
    <row r="325" spans="1:3">
      <c r="A325" s="703" t="s">
        <v>1451</v>
      </c>
      <c r="B325" s="704">
        <v>10234</v>
      </c>
      <c r="C325" s="704">
        <v>16</v>
      </c>
    </row>
    <row r="326" spans="1:3">
      <c r="A326" s="703" t="s">
        <v>1452</v>
      </c>
      <c r="B326" s="704">
        <v>8314</v>
      </c>
      <c r="C326" s="704">
        <v>4</v>
      </c>
    </row>
    <row r="327" spans="1:3">
      <c r="A327" s="703" t="s">
        <v>1453</v>
      </c>
      <c r="B327" s="704">
        <v>5500</v>
      </c>
      <c r="C327" s="704">
        <v>2</v>
      </c>
    </row>
    <row r="328" spans="1:3">
      <c r="A328" s="703" t="s">
        <v>1454</v>
      </c>
      <c r="B328" s="704">
        <v>334</v>
      </c>
      <c r="C328" s="704">
        <v>2</v>
      </c>
    </row>
    <row r="329" spans="1:3">
      <c r="A329" s="703" t="s">
        <v>1455</v>
      </c>
      <c r="B329" s="704">
        <v>6214</v>
      </c>
      <c r="C329" s="704">
        <v>3</v>
      </c>
    </row>
    <row r="330" spans="1:3">
      <c r="A330" s="703" t="s">
        <v>1456</v>
      </c>
      <c r="B330" s="704">
        <v>9937</v>
      </c>
      <c r="C330" s="704">
        <v>5</v>
      </c>
    </row>
    <row r="331" spans="1:3">
      <c r="A331" s="703" t="s">
        <v>1457</v>
      </c>
      <c r="B331" s="704">
        <v>7999</v>
      </c>
      <c r="C331" s="704">
        <v>6</v>
      </c>
    </row>
    <row r="332" spans="1:3">
      <c r="A332" s="703" t="s">
        <v>1458</v>
      </c>
      <c r="B332" s="704">
        <v>8263</v>
      </c>
      <c r="C332" s="704">
        <v>4</v>
      </c>
    </row>
    <row r="333" spans="1:3">
      <c r="A333" s="703" t="s">
        <v>1459</v>
      </c>
      <c r="B333" s="704">
        <v>1111</v>
      </c>
      <c r="C333" s="704">
        <v>1</v>
      </c>
    </row>
    <row r="334" spans="1:3">
      <c r="A334" s="703" t="s">
        <v>1460</v>
      </c>
      <c r="B334" s="704">
        <v>19388</v>
      </c>
      <c r="C334" s="704">
        <v>35</v>
      </c>
    </row>
    <row r="335" spans="1:3">
      <c r="A335" s="703" t="s">
        <v>1461</v>
      </c>
      <c r="B335" s="704">
        <v>6077</v>
      </c>
      <c r="C335" s="704">
        <v>4</v>
      </c>
    </row>
    <row r="336" spans="1:3">
      <c r="A336" s="703" t="s">
        <v>1462</v>
      </c>
      <c r="B336" s="704">
        <v>10648</v>
      </c>
      <c r="C336" s="704">
        <v>17</v>
      </c>
    </row>
    <row r="337" spans="1:3">
      <c r="A337" s="703" t="s">
        <v>1463</v>
      </c>
      <c r="B337" s="704">
        <v>12057</v>
      </c>
      <c r="C337" s="704">
        <v>13</v>
      </c>
    </row>
    <row r="338" spans="1:3">
      <c r="A338" s="703" t="s">
        <v>1464</v>
      </c>
      <c r="B338" s="704">
        <v>1570</v>
      </c>
      <c r="C338" s="704">
        <v>3</v>
      </c>
    </row>
    <row r="339" spans="1:3">
      <c r="A339" s="703" t="s">
        <v>1465</v>
      </c>
      <c r="B339" s="704">
        <v>10333</v>
      </c>
      <c r="C339" s="704">
        <v>6</v>
      </c>
    </row>
    <row r="340" spans="1:3">
      <c r="A340" s="703" t="s">
        <v>1466</v>
      </c>
      <c r="B340" s="704">
        <v>852</v>
      </c>
      <c r="C340" s="704">
        <v>0</v>
      </c>
    </row>
    <row r="341" spans="1:3">
      <c r="A341" s="703" t="s">
        <v>1467</v>
      </c>
      <c r="B341" s="704">
        <v>1596</v>
      </c>
      <c r="C341" s="704">
        <v>1</v>
      </c>
    </row>
    <row r="342" spans="1:3">
      <c r="A342" s="703" t="s">
        <v>1468</v>
      </c>
      <c r="B342" s="704">
        <v>1292</v>
      </c>
      <c r="C342" s="704">
        <v>0</v>
      </c>
    </row>
    <row r="343" spans="1:3">
      <c r="A343" s="703" t="s">
        <v>1469</v>
      </c>
      <c r="B343" s="704">
        <v>106</v>
      </c>
      <c r="C343" s="704">
        <v>0</v>
      </c>
    </row>
    <row r="344" spans="1:3">
      <c r="A344" s="703" t="s">
        <v>1470</v>
      </c>
      <c r="B344" s="704">
        <v>2110</v>
      </c>
      <c r="C344" s="704">
        <v>0</v>
      </c>
    </row>
    <row r="345" spans="1:3">
      <c r="A345" s="703" t="s">
        <v>1471</v>
      </c>
      <c r="B345" s="704">
        <v>452</v>
      </c>
      <c r="C345" s="704">
        <v>0</v>
      </c>
    </row>
    <row r="346" spans="1:3">
      <c r="A346" s="703" t="s">
        <v>1472</v>
      </c>
      <c r="B346" s="704">
        <v>985</v>
      </c>
      <c r="C346" s="704">
        <v>0</v>
      </c>
    </row>
    <row r="347" spans="1:3">
      <c r="A347" s="703" t="s">
        <v>1473</v>
      </c>
      <c r="B347" s="704">
        <v>103</v>
      </c>
      <c r="C347" s="704">
        <v>0</v>
      </c>
    </row>
    <row r="348" spans="1:3">
      <c r="A348" s="703" t="s">
        <v>1474</v>
      </c>
      <c r="B348" s="704">
        <v>1269</v>
      </c>
      <c r="C348" s="704">
        <v>0</v>
      </c>
    </row>
    <row r="349" spans="1:3">
      <c r="A349" s="703" t="s">
        <v>1475</v>
      </c>
      <c r="B349" s="704">
        <v>184</v>
      </c>
      <c r="C349" s="704">
        <v>1</v>
      </c>
    </row>
    <row r="350" spans="1:3">
      <c r="A350" s="703" t="s">
        <v>1476</v>
      </c>
      <c r="B350" s="704">
        <v>1629</v>
      </c>
      <c r="C350" s="704">
        <v>2</v>
      </c>
    </row>
    <row r="351" spans="1:3">
      <c r="A351" s="703" t="s">
        <v>1477</v>
      </c>
      <c r="B351" s="704">
        <v>18556</v>
      </c>
      <c r="C351" s="704">
        <v>13</v>
      </c>
    </row>
    <row r="352" spans="1:3">
      <c r="A352" s="703" t="s">
        <v>1478</v>
      </c>
      <c r="B352" s="704">
        <v>124</v>
      </c>
      <c r="C352" s="704">
        <v>0</v>
      </c>
    </row>
    <row r="353" spans="1:3">
      <c r="A353" s="703" t="s">
        <v>1479</v>
      </c>
      <c r="B353" s="704">
        <v>405</v>
      </c>
      <c r="C353" s="704">
        <v>0</v>
      </c>
    </row>
    <row r="354" spans="1:3">
      <c r="A354" s="703" t="s">
        <v>1480</v>
      </c>
      <c r="B354" s="704">
        <v>1168</v>
      </c>
      <c r="C354" s="704">
        <v>1</v>
      </c>
    </row>
    <row r="355" spans="1:3">
      <c r="A355" s="703" t="s">
        <v>1481</v>
      </c>
      <c r="B355" s="704">
        <v>870</v>
      </c>
      <c r="C355" s="704">
        <v>2</v>
      </c>
    </row>
    <row r="356" spans="1:3">
      <c r="A356" s="703" t="s">
        <v>1482</v>
      </c>
      <c r="B356" s="704">
        <v>1430</v>
      </c>
      <c r="C356" s="704">
        <v>2</v>
      </c>
    </row>
    <row r="357" spans="1:3">
      <c r="A357" s="703" t="s">
        <v>1483</v>
      </c>
      <c r="B357" s="704">
        <v>48</v>
      </c>
      <c r="C357" s="704">
        <v>0</v>
      </c>
    </row>
    <row r="358" spans="1:3">
      <c r="A358" s="703" t="s">
        <v>1484</v>
      </c>
      <c r="B358" s="704">
        <v>4354</v>
      </c>
      <c r="C358" s="704">
        <v>6</v>
      </c>
    </row>
    <row r="359" spans="1:3">
      <c r="A359" s="703" t="s">
        <v>1485</v>
      </c>
      <c r="B359" s="704">
        <v>1919</v>
      </c>
      <c r="C359" s="704">
        <v>1</v>
      </c>
    </row>
    <row r="360" spans="1:3">
      <c r="A360" s="703" t="s">
        <v>1486</v>
      </c>
      <c r="B360" s="704">
        <v>25</v>
      </c>
      <c r="C360" s="704">
        <v>0</v>
      </c>
    </row>
    <row r="361" spans="1:3">
      <c r="A361" s="703" t="s">
        <v>1487</v>
      </c>
      <c r="B361" s="704">
        <v>355</v>
      </c>
      <c r="C361" s="704">
        <v>0</v>
      </c>
    </row>
    <row r="362" spans="1:3">
      <c r="A362" s="703" t="s">
        <v>1488</v>
      </c>
      <c r="B362" s="704">
        <v>1930</v>
      </c>
      <c r="C362" s="704">
        <v>2</v>
      </c>
    </row>
    <row r="363" spans="1:3">
      <c r="A363" s="703" t="s">
        <v>1489</v>
      </c>
      <c r="B363" s="704">
        <v>3693</v>
      </c>
      <c r="C363" s="704">
        <v>2</v>
      </c>
    </row>
    <row r="364" spans="1:3">
      <c r="A364" s="703" t="s">
        <v>1490</v>
      </c>
      <c r="B364" s="704">
        <v>2541</v>
      </c>
      <c r="C364" s="704">
        <v>5</v>
      </c>
    </row>
    <row r="365" spans="1:3">
      <c r="A365" s="703" t="s">
        <v>1491</v>
      </c>
      <c r="B365" s="704">
        <v>5498</v>
      </c>
      <c r="C365" s="704">
        <v>11</v>
      </c>
    </row>
    <row r="366" spans="1:3">
      <c r="A366" s="703" t="s">
        <v>1492</v>
      </c>
      <c r="B366" s="704">
        <v>7437</v>
      </c>
      <c r="C366" s="704">
        <v>6</v>
      </c>
    </row>
    <row r="367" spans="1:3">
      <c r="A367" s="703" t="s">
        <v>1493</v>
      </c>
      <c r="B367" s="704">
        <v>4283</v>
      </c>
      <c r="C367" s="704">
        <v>14</v>
      </c>
    </row>
    <row r="368" spans="1:3">
      <c r="A368" s="703" t="s">
        <v>1494</v>
      </c>
      <c r="B368" s="704">
        <v>4393</v>
      </c>
      <c r="C368" s="704">
        <v>18</v>
      </c>
    </row>
    <row r="369" spans="1:3">
      <c r="A369" s="703" t="s">
        <v>1495</v>
      </c>
      <c r="B369" s="704">
        <v>7014</v>
      </c>
      <c r="C369" s="704">
        <v>22</v>
      </c>
    </row>
    <row r="370" spans="1:3">
      <c r="A370" s="703" t="s">
        <v>1496</v>
      </c>
      <c r="B370" s="704">
        <v>2990</v>
      </c>
      <c r="C370" s="704">
        <v>10</v>
      </c>
    </row>
    <row r="371" spans="1:3">
      <c r="A371" s="703" t="s">
        <v>1497</v>
      </c>
      <c r="B371" s="704">
        <v>1026</v>
      </c>
      <c r="C371" s="704">
        <v>3</v>
      </c>
    </row>
    <row r="372" spans="1:3">
      <c r="A372" s="703" t="s">
        <v>1498</v>
      </c>
      <c r="B372" s="704">
        <v>5312</v>
      </c>
      <c r="C372" s="704">
        <v>3</v>
      </c>
    </row>
    <row r="373" spans="1:3">
      <c r="A373" s="703" t="s">
        <v>1499</v>
      </c>
      <c r="B373" s="704">
        <v>2577</v>
      </c>
      <c r="C373" s="704">
        <v>9</v>
      </c>
    </row>
    <row r="374" spans="1:3">
      <c r="A374" s="703" t="s">
        <v>1500</v>
      </c>
      <c r="B374" s="704">
        <v>5339</v>
      </c>
      <c r="C374" s="704">
        <v>5</v>
      </c>
    </row>
    <row r="375" spans="1:3">
      <c r="A375" s="703" t="s">
        <v>1501</v>
      </c>
      <c r="B375" s="704">
        <v>6612</v>
      </c>
      <c r="C375" s="704">
        <v>11</v>
      </c>
    </row>
    <row r="376" spans="1:3">
      <c r="A376" s="703" t="s">
        <v>1502</v>
      </c>
      <c r="B376" s="704">
        <v>6042</v>
      </c>
      <c r="C376" s="704">
        <v>4</v>
      </c>
    </row>
    <row r="377" spans="1:3">
      <c r="A377" s="703" t="s">
        <v>1503</v>
      </c>
      <c r="B377" s="704">
        <v>3580</v>
      </c>
      <c r="C377" s="704">
        <v>4</v>
      </c>
    </row>
    <row r="378" spans="1:3">
      <c r="A378" s="703" t="s">
        <v>1504</v>
      </c>
      <c r="B378" s="704">
        <v>5032</v>
      </c>
      <c r="C378" s="704">
        <v>5</v>
      </c>
    </row>
    <row r="379" spans="1:3">
      <c r="A379" s="703" t="s">
        <v>1505</v>
      </c>
      <c r="B379" s="704">
        <v>1472</v>
      </c>
      <c r="C379" s="704">
        <v>3</v>
      </c>
    </row>
    <row r="380" spans="1:3">
      <c r="A380" s="703" t="s">
        <v>1506</v>
      </c>
      <c r="B380" s="704">
        <v>780</v>
      </c>
      <c r="C380" s="704">
        <v>1</v>
      </c>
    </row>
    <row r="381" spans="1:3">
      <c r="A381" s="703" t="s">
        <v>1507</v>
      </c>
      <c r="B381" s="704">
        <v>61</v>
      </c>
      <c r="C381" s="704">
        <v>0</v>
      </c>
    </row>
    <row r="382" spans="1:3">
      <c r="A382" s="703" t="s">
        <v>1508</v>
      </c>
      <c r="B382" s="704">
        <v>582</v>
      </c>
      <c r="C382" s="704">
        <v>0</v>
      </c>
    </row>
    <row r="383" spans="1:3">
      <c r="A383" s="703" t="s">
        <v>1509</v>
      </c>
      <c r="B383" s="704">
        <v>88</v>
      </c>
      <c r="C383" s="704">
        <v>0</v>
      </c>
    </row>
    <row r="384" spans="1:3">
      <c r="A384" s="703" t="s">
        <v>1510</v>
      </c>
      <c r="B384" s="704">
        <v>40</v>
      </c>
      <c r="C384" s="704">
        <v>0</v>
      </c>
    </row>
    <row r="385" spans="1:3">
      <c r="A385" s="703" t="s">
        <v>1511</v>
      </c>
      <c r="B385" s="704">
        <v>7339</v>
      </c>
      <c r="C385" s="704">
        <v>4</v>
      </c>
    </row>
    <row r="386" spans="1:3">
      <c r="A386" s="703" t="s">
        <v>1512</v>
      </c>
      <c r="B386" s="704">
        <v>3324</v>
      </c>
      <c r="C386" s="704">
        <v>0</v>
      </c>
    </row>
    <row r="387" spans="1:3">
      <c r="A387" s="703" t="s">
        <v>1513</v>
      </c>
      <c r="B387" s="704">
        <v>6591</v>
      </c>
      <c r="C387" s="704">
        <v>2</v>
      </c>
    </row>
    <row r="388" spans="1:3">
      <c r="A388" s="703" t="s">
        <v>1514</v>
      </c>
      <c r="B388" s="704">
        <v>2818</v>
      </c>
      <c r="C388" s="704">
        <v>7</v>
      </c>
    </row>
    <row r="389" spans="1:3">
      <c r="A389" s="703" t="s">
        <v>1515</v>
      </c>
      <c r="B389" s="704">
        <v>3938</v>
      </c>
      <c r="C389" s="704">
        <v>9</v>
      </c>
    </row>
    <row r="390" spans="1:3">
      <c r="A390" s="703" t="s">
        <v>1516</v>
      </c>
      <c r="B390" s="704">
        <v>1204</v>
      </c>
      <c r="C390" s="704">
        <v>1</v>
      </c>
    </row>
    <row r="391" spans="1:3">
      <c r="A391" s="703" t="s">
        <v>1517</v>
      </c>
      <c r="B391" s="704">
        <v>6423</v>
      </c>
      <c r="C391" s="704">
        <v>6</v>
      </c>
    </row>
    <row r="392" spans="1:3">
      <c r="A392" s="703" t="s">
        <v>1518</v>
      </c>
      <c r="B392" s="704">
        <v>4528</v>
      </c>
      <c r="C392" s="704">
        <v>3</v>
      </c>
    </row>
    <row r="393" spans="1:3">
      <c r="A393" s="703" t="s">
        <v>1519</v>
      </c>
      <c r="B393" s="704">
        <v>1257</v>
      </c>
      <c r="C393" s="704">
        <v>1</v>
      </c>
    </row>
    <row r="394" spans="1:3">
      <c r="A394" s="703" t="s">
        <v>1520</v>
      </c>
      <c r="B394" s="704">
        <v>1956</v>
      </c>
      <c r="C394" s="704">
        <v>2</v>
      </c>
    </row>
    <row r="395" spans="1:3">
      <c r="A395" s="703" t="s">
        <v>1521</v>
      </c>
      <c r="B395" s="704">
        <v>950</v>
      </c>
      <c r="C395" s="704">
        <v>0</v>
      </c>
    </row>
    <row r="396" spans="1:3">
      <c r="A396" s="703" t="s">
        <v>1522</v>
      </c>
      <c r="B396" s="704">
        <v>4645</v>
      </c>
      <c r="C396" s="704">
        <v>4</v>
      </c>
    </row>
    <row r="397" spans="1:3">
      <c r="A397" s="703" t="s">
        <v>1523</v>
      </c>
      <c r="B397" s="704">
        <v>4784</v>
      </c>
      <c r="C397" s="704">
        <v>4</v>
      </c>
    </row>
    <row r="398" spans="1:3">
      <c r="A398" s="703" t="s">
        <v>1524</v>
      </c>
      <c r="B398" s="704">
        <v>2570</v>
      </c>
      <c r="C398" s="704">
        <v>8</v>
      </c>
    </row>
    <row r="399" spans="1:3">
      <c r="A399" s="703" t="s">
        <v>1525</v>
      </c>
      <c r="B399" s="704">
        <v>2846</v>
      </c>
      <c r="C399" s="704">
        <v>1</v>
      </c>
    </row>
    <row r="400" spans="1:3">
      <c r="A400" s="703" t="s">
        <v>1526</v>
      </c>
      <c r="B400" s="704">
        <v>323</v>
      </c>
      <c r="C400" s="704">
        <v>0</v>
      </c>
    </row>
    <row r="401" spans="1:3">
      <c r="A401" s="703" t="s">
        <v>1527</v>
      </c>
      <c r="B401" s="704">
        <v>95</v>
      </c>
      <c r="C401" s="704">
        <v>0</v>
      </c>
    </row>
    <row r="402" spans="1:3">
      <c r="A402" s="703" t="s">
        <v>1528</v>
      </c>
      <c r="B402" s="704">
        <v>416</v>
      </c>
      <c r="C402" s="704">
        <v>0</v>
      </c>
    </row>
    <row r="403" spans="1:3">
      <c r="A403" s="703" t="s">
        <v>1529</v>
      </c>
      <c r="B403" s="704">
        <v>946</v>
      </c>
      <c r="C403" s="704">
        <v>55</v>
      </c>
    </row>
    <row r="404" spans="1:3">
      <c r="A404" s="703" t="s">
        <v>1530</v>
      </c>
      <c r="B404" s="704">
        <v>1728</v>
      </c>
      <c r="C404" s="704">
        <v>29</v>
      </c>
    </row>
    <row r="405" spans="1:3">
      <c r="A405" s="703" t="s">
        <v>1531</v>
      </c>
      <c r="B405" s="704">
        <v>427</v>
      </c>
      <c r="C405" s="704">
        <v>10</v>
      </c>
    </row>
    <row r="406" spans="1:3">
      <c r="A406" s="703" t="s">
        <v>1532</v>
      </c>
      <c r="B406" s="704">
        <v>1249</v>
      </c>
      <c r="C406" s="704">
        <v>29</v>
      </c>
    </row>
    <row r="407" spans="1:3">
      <c r="A407" s="703" t="s">
        <v>1533</v>
      </c>
      <c r="B407" s="704">
        <v>366</v>
      </c>
      <c r="C407" s="704">
        <v>0</v>
      </c>
    </row>
    <row r="408" spans="1:3">
      <c r="A408" s="703" t="s">
        <v>1534</v>
      </c>
      <c r="B408" s="704">
        <v>3542</v>
      </c>
      <c r="C408" s="704">
        <v>0</v>
      </c>
    </row>
    <row r="409" spans="1:3">
      <c r="A409" s="703" t="s">
        <v>1535</v>
      </c>
      <c r="B409" s="704">
        <v>469</v>
      </c>
      <c r="C409" s="704">
        <v>1</v>
      </c>
    </row>
    <row r="410" spans="1:3">
      <c r="A410" s="703" t="s">
        <v>1536</v>
      </c>
      <c r="B410" s="704">
        <v>251</v>
      </c>
      <c r="C410" s="704">
        <v>0</v>
      </c>
    </row>
    <row r="411" spans="1:3">
      <c r="A411" s="703" t="s">
        <v>1537</v>
      </c>
      <c r="B411" s="704">
        <v>515</v>
      </c>
      <c r="C411" s="704">
        <v>0</v>
      </c>
    </row>
    <row r="412" spans="1:3">
      <c r="A412" s="703" t="s">
        <v>1538</v>
      </c>
      <c r="B412" s="704">
        <v>432</v>
      </c>
      <c r="C412" s="704">
        <v>0</v>
      </c>
    </row>
    <row r="413" spans="1:3">
      <c r="A413" s="703" t="s">
        <v>1539</v>
      </c>
      <c r="B413" s="704">
        <v>286</v>
      </c>
      <c r="C413" s="704">
        <v>0</v>
      </c>
    </row>
    <row r="414" spans="1:3">
      <c r="A414" s="703" t="s">
        <v>1540</v>
      </c>
      <c r="B414" s="704">
        <v>278</v>
      </c>
      <c r="C414" s="704">
        <v>0</v>
      </c>
    </row>
    <row r="415" spans="1:3">
      <c r="A415" s="703" t="s">
        <v>1541</v>
      </c>
      <c r="B415" s="704">
        <v>61</v>
      </c>
      <c r="C415" s="704">
        <v>0</v>
      </c>
    </row>
    <row r="416" spans="1:3">
      <c r="A416" s="703" t="s">
        <v>1542</v>
      </c>
      <c r="B416" s="704">
        <v>892</v>
      </c>
      <c r="C416" s="704">
        <v>0</v>
      </c>
    </row>
    <row r="417" spans="1:3">
      <c r="A417" s="703" t="s">
        <v>1543</v>
      </c>
      <c r="B417" s="704">
        <v>2542</v>
      </c>
      <c r="C417" s="704">
        <v>3</v>
      </c>
    </row>
    <row r="418" spans="1:3">
      <c r="A418" s="703" t="s">
        <v>1544</v>
      </c>
      <c r="B418" s="704">
        <v>437</v>
      </c>
      <c r="C418" s="704">
        <v>2</v>
      </c>
    </row>
    <row r="419" spans="1:3">
      <c r="A419" s="703" t="s">
        <v>1545</v>
      </c>
      <c r="B419" s="704">
        <v>545</v>
      </c>
      <c r="C419" s="704">
        <v>0</v>
      </c>
    </row>
    <row r="420" spans="1:3">
      <c r="A420" s="703" t="s">
        <v>1546</v>
      </c>
      <c r="B420" s="704">
        <v>285</v>
      </c>
      <c r="C420" s="704">
        <v>0</v>
      </c>
    </row>
    <row r="421" spans="1:3">
      <c r="A421" s="703" t="s">
        <v>1547</v>
      </c>
      <c r="B421" s="704">
        <v>741</v>
      </c>
      <c r="C421" s="704">
        <v>0</v>
      </c>
    </row>
    <row r="422" spans="1:3">
      <c r="A422" s="703" t="s">
        <v>1548</v>
      </c>
      <c r="B422" s="704">
        <v>488</v>
      </c>
      <c r="C422" s="704">
        <v>0</v>
      </c>
    </row>
    <row r="423" spans="1:3">
      <c r="A423" s="703" t="s">
        <v>1549</v>
      </c>
      <c r="B423" s="704">
        <v>1328</v>
      </c>
      <c r="C423" s="704">
        <v>0</v>
      </c>
    </row>
    <row r="424" spans="1:3">
      <c r="A424" s="703" t="s">
        <v>1550</v>
      </c>
      <c r="B424" s="704">
        <v>6771</v>
      </c>
      <c r="C424" s="704">
        <v>0</v>
      </c>
    </row>
    <row r="425" spans="1:3">
      <c r="A425" s="703" t="s">
        <v>1551</v>
      </c>
      <c r="B425" s="704">
        <v>1353</v>
      </c>
      <c r="C425" s="704">
        <v>0</v>
      </c>
    </row>
    <row r="426" spans="1:3">
      <c r="A426" s="703" t="s">
        <v>1552</v>
      </c>
      <c r="B426" s="704">
        <v>464</v>
      </c>
      <c r="C426" s="704">
        <v>0</v>
      </c>
    </row>
    <row r="427" spans="1:3">
      <c r="A427" s="703" t="s">
        <v>1553</v>
      </c>
      <c r="B427" s="704">
        <v>315</v>
      </c>
      <c r="C427" s="704">
        <v>0</v>
      </c>
    </row>
    <row r="428" spans="1:3">
      <c r="A428" s="703" t="s">
        <v>1554</v>
      </c>
      <c r="B428" s="704">
        <v>1666</v>
      </c>
      <c r="C428" s="704">
        <v>0</v>
      </c>
    </row>
    <row r="429" spans="1:3">
      <c r="A429" s="703" t="s">
        <v>1555</v>
      </c>
      <c r="B429" s="704">
        <v>482</v>
      </c>
      <c r="C429" s="704">
        <v>0</v>
      </c>
    </row>
    <row r="430" spans="1:3">
      <c r="A430" s="703" t="s">
        <v>1556</v>
      </c>
      <c r="B430" s="704">
        <v>640</v>
      </c>
      <c r="C430" s="704">
        <v>0</v>
      </c>
    </row>
    <row r="431" spans="1:3">
      <c r="A431" s="703" t="s">
        <v>1557</v>
      </c>
      <c r="B431" s="704">
        <v>406</v>
      </c>
      <c r="C431" s="704">
        <v>0</v>
      </c>
    </row>
    <row r="432" spans="1:3">
      <c r="A432" s="703" t="s">
        <v>1558</v>
      </c>
      <c r="B432" s="704">
        <v>344</v>
      </c>
      <c r="C432" s="704">
        <v>0</v>
      </c>
    </row>
    <row r="433" spans="1:3">
      <c r="A433" s="703" t="s">
        <v>1559</v>
      </c>
      <c r="B433" s="704">
        <v>743</v>
      </c>
      <c r="C433" s="704">
        <v>0</v>
      </c>
    </row>
    <row r="434" spans="1:3">
      <c r="A434" s="703" t="s">
        <v>1560</v>
      </c>
      <c r="B434" s="704">
        <v>686</v>
      </c>
      <c r="C434" s="704">
        <v>2</v>
      </c>
    </row>
    <row r="435" spans="1:3">
      <c r="A435" s="703" t="s">
        <v>1561</v>
      </c>
      <c r="B435" s="704">
        <v>448</v>
      </c>
      <c r="C435" s="704">
        <v>0</v>
      </c>
    </row>
    <row r="436" spans="1:3">
      <c r="A436" s="703" t="s">
        <v>545</v>
      </c>
      <c r="B436" s="707">
        <v>2380974</v>
      </c>
      <c r="C436" s="707">
        <v>12628</v>
      </c>
    </row>
    <row r="437" spans="1:3">
      <c r="A437" s="706" t="s">
        <v>1562</v>
      </c>
    </row>
  </sheetData>
  <mergeCells count="1">
    <mergeCell ref="A1:C2"/>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baseColWidth="10" defaultColWidth="10.25" defaultRowHeight="12.75"/>
  <cols>
    <col min="1" max="16384" width="10.25" style="34"/>
  </cols>
  <sheetData>
    <row r="1" spans="1:10" ht="27.6" customHeight="1">
      <c r="A1" s="991" t="s">
        <v>2365</v>
      </c>
      <c r="B1" s="991"/>
      <c r="C1" s="991"/>
      <c r="D1" s="991"/>
      <c r="E1" s="991"/>
      <c r="F1" s="991"/>
      <c r="G1" s="991"/>
      <c r="H1" s="991"/>
      <c r="I1" s="991"/>
      <c r="J1" s="991"/>
    </row>
    <row r="2" spans="1:10">
      <c r="A2" s="44"/>
      <c r="B2" s="988">
        <v>2012</v>
      </c>
      <c r="C2" s="988"/>
      <c r="D2" s="988">
        <v>2020</v>
      </c>
      <c r="E2" s="988"/>
      <c r="F2" s="988"/>
      <c r="G2" s="988">
        <v>2030</v>
      </c>
      <c r="H2" s="988"/>
      <c r="I2" s="988"/>
      <c r="J2" s="1003"/>
    </row>
    <row r="3" spans="1:10" ht="25.5">
      <c r="A3" s="44"/>
      <c r="B3" s="6" t="s">
        <v>219</v>
      </c>
      <c r="C3" s="6" t="s">
        <v>220</v>
      </c>
      <c r="D3" s="47" t="s">
        <v>221</v>
      </c>
      <c r="E3" s="6" t="s">
        <v>220</v>
      </c>
      <c r="F3" s="6" t="s">
        <v>222</v>
      </c>
      <c r="G3" s="6" t="s">
        <v>219</v>
      </c>
      <c r="H3" s="6" t="s">
        <v>220</v>
      </c>
      <c r="I3" s="6" t="s">
        <v>223</v>
      </c>
      <c r="J3" s="6" t="s">
        <v>224</v>
      </c>
    </row>
    <row r="4" spans="1:10" ht="25.5">
      <c r="A4" s="8" t="s">
        <v>225</v>
      </c>
      <c r="B4" s="41">
        <v>38511</v>
      </c>
      <c r="C4" s="14">
        <v>0.18032280268018935</v>
      </c>
      <c r="D4" s="41">
        <v>42747.287564100014</v>
      </c>
      <c r="E4" s="14">
        <v>0.18716640049256722</v>
      </c>
      <c r="F4" s="14">
        <v>0.11000201407649798</v>
      </c>
      <c r="G4" s="41">
        <v>42839.871394700021</v>
      </c>
      <c r="H4" s="14">
        <v>0.18690650241653858</v>
      </c>
      <c r="I4" s="14">
        <v>2.1658410597672974E-3</v>
      </c>
      <c r="J4" s="14">
        <v>0.11240610201500925</v>
      </c>
    </row>
    <row r="5" spans="1:10" ht="25.5">
      <c r="A5" s="8" t="s">
        <v>226</v>
      </c>
      <c r="B5" s="41">
        <v>72800</v>
      </c>
      <c r="C5" s="14">
        <v>0.3408766335623013</v>
      </c>
      <c r="D5" s="41">
        <v>76554.658984199996</v>
      </c>
      <c r="E5" s="14">
        <v>0.33518992150140542</v>
      </c>
      <c r="F5" s="14">
        <v>5.1574986046703242E-2</v>
      </c>
      <c r="G5" s="41">
        <v>70914.259103200005</v>
      </c>
      <c r="H5" s="14">
        <v>0.30939252871051032</v>
      </c>
      <c r="I5" s="14">
        <v>-7.3678074670335922E-2</v>
      </c>
      <c r="J5" s="14">
        <v>-2.5903034296703223E-2</v>
      </c>
    </row>
    <row r="6" spans="1:10" ht="25.5">
      <c r="A6" s="8" t="s">
        <v>227</v>
      </c>
      <c r="B6" s="41">
        <v>57153</v>
      </c>
      <c r="C6" s="14">
        <v>0.26761156920310725</v>
      </c>
      <c r="D6" s="41">
        <v>58320.655349600005</v>
      </c>
      <c r="E6" s="14">
        <v>0.25535344481878669</v>
      </c>
      <c r="F6" s="14">
        <v>2.0430342232253866E-2</v>
      </c>
      <c r="G6" s="41">
        <v>56822.014099200002</v>
      </c>
      <c r="H6" s="14">
        <v>0.24790933235291246</v>
      </c>
      <c r="I6" s="14">
        <v>-2.5696577677608044E-2</v>
      </c>
      <c r="J6" s="14">
        <v>-5.7912253215054062E-3</v>
      </c>
    </row>
    <row r="7" spans="1:10" ht="25.5">
      <c r="A7" s="8" t="s">
        <v>228</v>
      </c>
      <c r="B7" s="41">
        <v>34846</v>
      </c>
      <c r="C7" s="14">
        <v>0.16316191171857075</v>
      </c>
      <c r="D7" s="41">
        <v>38942.00025099999</v>
      </c>
      <c r="E7" s="14">
        <v>0.17050518127099723</v>
      </c>
      <c r="F7" s="14">
        <v>0.11754578003214114</v>
      </c>
      <c r="G7" s="41">
        <v>45660.791279199999</v>
      </c>
      <c r="H7" s="14">
        <v>0.19921392193121029</v>
      </c>
      <c r="I7" s="14">
        <v>0.17253327987504896</v>
      </c>
      <c r="J7" s="14">
        <v>0.31035961887160646</v>
      </c>
    </row>
    <row r="8" spans="1:10" ht="25.5">
      <c r="A8" s="8" t="s">
        <v>229</v>
      </c>
      <c r="B8" s="41">
        <v>10257</v>
      </c>
      <c r="C8" s="14">
        <v>4.8027082835831375E-2</v>
      </c>
      <c r="D8" s="41">
        <v>11827.285773299991</v>
      </c>
      <c r="E8" s="14">
        <v>5.1785051916243489E-2</v>
      </c>
      <c r="F8" s="14">
        <v>0.15309405998829978</v>
      </c>
      <c r="G8" s="41">
        <v>12967.884934199999</v>
      </c>
      <c r="H8" s="14">
        <v>5.6577714588828279E-2</v>
      </c>
      <c r="I8" s="14">
        <v>9.6437947197902538E-2</v>
      </c>
      <c r="J8" s="14">
        <v>0.26429608405966654</v>
      </c>
    </row>
    <row r="9" spans="1:10" ht="19.149999999999999" customHeight="1">
      <c r="A9" s="8" t="s">
        <v>17</v>
      </c>
      <c r="B9" s="41">
        <v>213567</v>
      </c>
      <c r="C9" s="82">
        <v>1</v>
      </c>
      <c r="D9" s="41">
        <v>228391.8879222</v>
      </c>
      <c r="E9" s="82">
        <v>1</v>
      </c>
      <c r="F9" s="14">
        <v>6.9415630327719149E-2</v>
      </c>
      <c r="G9" s="41">
        <v>229204.82081050004</v>
      </c>
      <c r="H9" s="82">
        <v>1</v>
      </c>
      <c r="I9" s="14">
        <v>3.5593772427546166E-3</v>
      </c>
      <c r="J9" s="14">
        <v>7.3222083985353723E-2</v>
      </c>
    </row>
    <row r="10" spans="1:10">
      <c r="A10" s="1004" t="s">
        <v>230</v>
      </c>
      <c r="B10" s="1005"/>
      <c r="C10" s="1005"/>
      <c r="D10" s="1005"/>
      <c r="E10" s="1005"/>
      <c r="F10" s="1005"/>
      <c r="G10" s="1005"/>
      <c r="H10" s="49"/>
      <c r="I10" s="49"/>
      <c r="J10" s="49"/>
    </row>
    <row r="12" spans="1:10">
      <c r="B12" s="48"/>
    </row>
    <row r="13" spans="1:10">
      <c r="B13" s="48"/>
    </row>
  </sheetData>
  <customSheetViews>
    <customSheetView guid="{9CA68ABA-C7BA-4E64-96EE-1D97745C1F44}">
      <selection sqref="A1:J1"/>
      <pageMargins left="0.78740157499999996" right="0.78740157499999996" top="0.984251969" bottom="0.984251969" header="0.4921259845" footer="0.4921259845"/>
      <pageSetup paperSize="9" orientation="landscape" r:id="rId1"/>
      <headerFooter alignWithMargins="0"/>
    </customSheetView>
  </customSheetViews>
  <mergeCells count="5">
    <mergeCell ref="B2:C2"/>
    <mergeCell ref="D2:F2"/>
    <mergeCell ref="G2:J2"/>
    <mergeCell ref="A10:G10"/>
    <mergeCell ref="A1:J1"/>
  </mergeCells>
  <pageMargins left="0.78740157499999996" right="0.78740157499999996" top="0.984251969" bottom="0.984251969" header="0.4921259845" footer="0.4921259845"/>
  <pageSetup paperSize="9" orientation="landscape" r:id="rId2"/>
  <headerFooter alignWithMargins="0"/>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zoomScaleNormal="100" workbookViewId="0">
      <selection activeCell="A2" sqref="A2:A3"/>
    </sheetView>
  </sheetViews>
  <sheetFormatPr baseColWidth="10" defaultColWidth="10.25" defaultRowHeight="12.75"/>
  <cols>
    <col min="1" max="1" width="28.25" style="563" bestFit="1" customWidth="1"/>
    <col min="2" max="8" width="11.25" style="563" bestFit="1" customWidth="1"/>
    <col min="9" max="9" width="7.75" style="563" customWidth="1"/>
    <col min="10" max="16384" width="10.25" style="563"/>
  </cols>
  <sheetData>
    <row r="1" spans="1:10" ht="27.6" customHeight="1">
      <c r="A1" s="711" t="s">
        <v>2390</v>
      </c>
      <c r="B1" s="711"/>
      <c r="C1" s="711"/>
      <c r="D1" s="711"/>
      <c r="E1" s="711"/>
      <c r="F1" s="711"/>
      <c r="G1" s="711"/>
      <c r="H1" s="711"/>
      <c r="I1" s="711"/>
      <c r="J1" s="959"/>
    </row>
    <row r="2" spans="1:10" ht="15.75" customHeight="1">
      <c r="A2" s="1240" t="s">
        <v>1724</v>
      </c>
      <c r="B2" s="1241" t="s">
        <v>1725</v>
      </c>
      <c r="C2" s="1241"/>
      <c r="D2" s="1241"/>
      <c r="E2" s="1241"/>
      <c r="F2" s="1241"/>
      <c r="G2" s="1241"/>
      <c r="H2" s="1241"/>
      <c r="I2" s="1241"/>
    </row>
    <row r="3" spans="1:10">
      <c r="A3" s="1240"/>
      <c r="B3" s="1241"/>
      <c r="C3" s="1241"/>
      <c r="D3" s="1241"/>
      <c r="E3" s="1241"/>
      <c r="F3" s="1241"/>
      <c r="G3" s="1241"/>
      <c r="H3" s="1241"/>
      <c r="I3" s="1241"/>
    </row>
    <row r="4" spans="1:10">
      <c r="A4" s="714"/>
      <c r="B4" s="717">
        <v>2005</v>
      </c>
      <c r="C4" s="717">
        <v>2006</v>
      </c>
      <c r="D4" s="717">
        <v>2007</v>
      </c>
      <c r="E4" s="717">
        <v>2008</v>
      </c>
      <c r="F4" s="717">
        <v>2009</v>
      </c>
      <c r="G4" s="717">
        <v>2010</v>
      </c>
      <c r="H4" s="717">
        <v>2011</v>
      </c>
      <c r="I4" s="718">
        <v>2012</v>
      </c>
    </row>
    <row r="5" spans="1:10" ht="15" customHeight="1">
      <c r="A5" s="715" t="s">
        <v>1726</v>
      </c>
      <c r="B5" s="722">
        <v>1632</v>
      </c>
      <c r="C5" s="722">
        <v>1746</v>
      </c>
      <c r="D5" s="722">
        <v>1788</v>
      </c>
      <c r="E5" s="722">
        <v>1765</v>
      </c>
      <c r="F5" s="722">
        <v>1925</v>
      </c>
      <c r="G5" s="722">
        <v>1900</v>
      </c>
      <c r="H5" s="722">
        <v>1918</v>
      </c>
      <c r="I5" s="384"/>
    </row>
    <row r="6" spans="1:10" ht="15" customHeight="1">
      <c r="A6" s="715" t="s">
        <v>1727</v>
      </c>
      <c r="B6" s="722">
        <v>18424</v>
      </c>
      <c r="C6" s="722">
        <v>20693</v>
      </c>
      <c r="D6" s="722">
        <v>19794</v>
      </c>
      <c r="E6" s="722">
        <v>19270</v>
      </c>
      <c r="F6" s="722">
        <v>21385</v>
      </c>
      <c r="G6" s="722">
        <v>20767</v>
      </c>
      <c r="H6" s="722">
        <v>21888</v>
      </c>
      <c r="I6" s="384"/>
    </row>
    <row r="7" spans="1:10">
      <c r="A7" s="715" t="s">
        <v>1728</v>
      </c>
      <c r="B7" s="722">
        <v>52434</v>
      </c>
      <c r="C7" s="722">
        <v>56063</v>
      </c>
      <c r="D7" s="722">
        <v>56725</v>
      </c>
      <c r="E7" s="722">
        <v>59097</v>
      </c>
      <c r="F7" s="722">
        <v>67443</v>
      </c>
      <c r="G7" s="722">
        <v>64076</v>
      </c>
      <c r="H7" s="722">
        <v>65185</v>
      </c>
      <c r="I7" s="384"/>
    </row>
    <row r="8" spans="1:10" ht="25.5">
      <c r="A8" s="715" t="s">
        <v>1729</v>
      </c>
      <c r="B8" s="716" t="s">
        <v>218</v>
      </c>
      <c r="C8" s="716">
        <v>12.3</v>
      </c>
      <c r="D8" s="716">
        <v>-4.3</v>
      </c>
      <c r="E8" s="716">
        <v>-2.6</v>
      </c>
      <c r="F8" s="716">
        <v>10.9</v>
      </c>
      <c r="G8" s="716">
        <v>-2.8</v>
      </c>
      <c r="H8" s="716">
        <v>5.4</v>
      </c>
      <c r="I8" s="719"/>
    </row>
    <row r="9" spans="1:10" ht="15" customHeight="1">
      <c r="A9" s="715" t="s">
        <v>1730</v>
      </c>
      <c r="B9" s="722">
        <v>75</v>
      </c>
      <c r="C9" s="722">
        <v>111</v>
      </c>
      <c r="D9" s="722">
        <v>171</v>
      </c>
      <c r="E9" s="722">
        <v>181</v>
      </c>
      <c r="F9" s="722">
        <v>213</v>
      </c>
      <c r="G9" s="722">
        <v>188</v>
      </c>
      <c r="H9" s="722">
        <v>186</v>
      </c>
      <c r="I9" s="384"/>
    </row>
    <row r="10" spans="1:10" ht="15" customHeight="1">
      <c r="A10" s="715" t="s">
        <v>1731</v>
      </c>
      <c r="B10" s="722">
        <v>2288</v>
      </c>
      <c r="C10" s="722">
        <v>7690</v>
      </c>
      <c r="D10" s="722">
        <v>12028</v>
      </c>
      <c r="E10" s="722">
        <v>10414</v>
      </c>
      <c r="F10" s="722">
        <v>11108</v>
      </c>
      <c r="G10" s="722">
        <v>10268</v>
      </c>
      <c r="H10" s="722">
        <v>12166</v>
      </c>
      <c r="I10" s="384"/>
    </row>
    <row r="11" spans="1:10" ht="25.5" customHeight="1">
      <c r="A11" s="715" t="s">
        <v>1732</v>
      </c>
      <c r="B11" s="716" t="s">
        <v>218</v>
      </c>
      <c r="C11" s="716">
        <v>48</v>
      </c>
      <c r="D11" s="716">
        <v>54</v>
      </c>
      <c r="E11" s="716">
        <v>5.8</v>
      </c>
      <c r="F11" s="716">
        <v>17.600000000000001</v>
      </c>
      <c r="G11" s="716">
        <v>-11.7</v>
      </c>
      <c r="H11" s="716">
        <v>-1</v>
      </c>
      <c r="I11" s="719"/>
    </row>
    <row r="12" spans="1:10" ht="13.5" customHeight="1">
      <c r="A12" s="712"/>
      <c r="B12" s="1241" t="s">
        <v>1734</v>
      </c>
      <c r="C12" s="1241"/>
      <c r="D12" s="1241"/>
      <c r="E12" s="1241"/>
      <c r="F12" s="1241"/>
      <c r="G12" s="1241"/>
      <c r="H12" s="1241"/>
      <c r="I12" s="1241"/>
    </row>
    <row r="13" spans="1:10">
      <c r="A13" s="712"/>
      <c r="B13" s="1241"/>
      <c r="C13" s="1241"/>
      <c r="D13" s="1241"/>
      <c r="E13" s="1241"/>
      <c r="F13" s="1241"/>
      <c r="G13" s="1241"/>
      <c r="H13" s="1241"/>
      <c r="I13" s="1241"/>
    </row>
    <row r="14" spans="1:10">
      <c r="A14" s="715" t="s">
        <v>1726</v>
      </c>
      <c r="B14" s="722">
        <v>19917</v>
      </c>
      <c r="C14" s="722">
        <v>19930</v>
      </c>
      <c r="D14" s="722">
        <v>20920</v>
      </c>
      <c r="E14" s="722">
        <v>21494</v>
      </c>
      <c r="F14" s="722">
        <v>21786</v>
      </c>
      <c r="G14" s="722">
        <v>22350</v>
      </c>
      <c r="H14" s="722">
        <v>22054</v>
      </c>
      <c r="I14" s="720"/>
    </row>
    <row r="15" spans="1:10">
      <c r="A15" s="715" t="s">
        <v>1727</v>
      </c>
      <c r="B15" s="722">
        <v>213623</v>
      </c>
      <c r="C15" s="722">
        <v>219901</v>
      </c>
      <c r="D15" s="722">
        <v>223242</v>
      </c>
      <c r="E15" s="722">
        <v>229080</v>
      </c>
      <c r="F15" s="722">
        <v>236801</v>
      </c>
      <c r="G15" s="722">
        <v>236151</v>
      </c>
      <c r="H15" s="722">
        <v>238882</v>
      </c>
      <c r="I15" s="720"/>
    </row>
    <row r="16" spans="1:10">
      <c r="A16" s="715" t="s">
        <v>1728</v>
      </c>
      <c r="B16" s="722">
        <v>454525</v>
      </c>
      <c r="C16" s="722">
        <v>462974</v>
      </c>
      <c r="D16" s="722">
        <v>473845</v>
      </c>
      <c r="E16" s="722">
        <v>501905</v>
      </c>
      <c r="F16" s="722">
        <v>531040</v>
      </c>
      <c r="G16" s="722">
        <v>520833</v>
      </c>
      <c r="H16" s="722">
        <v>510017</v>
      </c>
      <c r="I16" s="720"/>
    </row>
    <row r="17" spans="1:9" ht="25.5">
      <c r="A17" s="715" t="s">
        <v>1729</v>
      </c>
      <c r="B17" s="716">
        <v>-0.1</v>
      </c>
      <c r="C17" s="716">
        <v>2.9</v>
      </c>
      <c r="D17" s="716">
        <v>1.5</v>
      </c>
      <c r="E17" s="716">
        <v>2.6</v>
      </c>
      <c r="F17" s="716">
        <v>3.4</v>
      </c>
      <c r="G17" s="716">
        <v>-0.30000000000000004</v>
      </c>
      <c r="H17" s="716">
        <v>1.2</v>
      </c>
      <c r="I17" s="719"/>
    </row>
    <row r="18" spans="1:9">
      <c r="A18" s="715" t="s">
        <v>1730</v>
      </c>
      <c r="B18" s="722">
        <v>2482</v>
      </c>
      <c r="C18" s="722">
        <v>2424</v>
      </c>
      <c r="D18" s="722">
        <v>2683</v>
      </c>
      <c r="E18" s="722">
        <v>2800</v>
      </c>
      <c r="F18" s="722">
        <v>2584</v>
      </c>
      <c r="G18" s="722">
        <v>2343</v>
      </c>
      <c r="H18" s="722">
        <v>2335</v>
      </c>
      <c r="I18" s="721"/>
    </row>
    <row r="19" spans="1:9">
      <c r="A19" s="715" t="s">
        <v>1731</v>
      </c>
      <c r="B19" s="722">
        <v>73023</v>
      </c>
      <c r="C19" s="722">
        <v>80499</v>
      </c>
      <c r="D19" s="722">
        <v>88265</v>
      </c>
      <c r="E19" s="722">
        <v>88474</v>
      </c>
      <c r="F19" s="722">
        <v>83566</v>
      </c>
      <c r="G19" s="722">
        <v>86929</v>
      </c>
      <c r="H19" s="722">
        <v>81877</v>
      </c>
      <c r="I19" s="721"/>
    </row>
    <row r="20" spans="1:9" ht="25.5">
      <c r="A20" s="715" t="s">
        <v>1732</v>
      </c>
      <c r="B20" s="716">
        <v>-5.4</v>
      </c>
      <c r="C20" s="716">
        <v>10.199999999999999</v>
      </c>
      <c r="D20" s="716">
        <v>9.6</v>
      </c>
      <c r="E20" s="716">
        <v>0.2</v>
      </c>
      <c r="F20" s="716">
        <v>-5.5</v>
      </c>
      <c r="G20" s="716">
        <v>4</v>
      </c>
      <c r="H20" s="716">
        <v>-5.8</v>
      </c>
      <c r="I20" s="719"/>
    </row>
    <row r="21" spans="1:9">
      <c r="A21" s="713" t="s">
        <v>1733</v>
      </c>
      <c r="B21" s="710"/>
      <c r="C21" s="710"/>
      <c r="D21" s="710"/>
      <c r="E21" s="710"/>
      <c r="F21" s="710"/>
      <c r="G21" s="710"/>
      <c r="H21" s="710"/>
    </row>
  </sheetData>
  <mergeCells count="3">
    <mergeCell ref="A2:A3"/>
    <mergeCell ref="B2:I3"/>
    <mergeCell ref="B12:I13"/>
  </mergeCells>
  <pageMargins left="0.7" right="0.7" top="0.78740157499999996" bottom="0.78740157499999996" header="0.3" footer="0.3"/>
  <pageSetup paperSize="9" orientation="portrait" r:id="rId1"/>
  <legacy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J1"/>
    </sheetView>
  </sheetViews>
  <sheetFormatPr baseColWidth="10" defaultColWidth="11.25" defaultRowHeight="15"/>
  <cols>
    <col min="1" max="4" width="11.25" style="687"/>
    <col min="5" max="5" width="14" style="687" customWidth="1"/>
    <col min="6" max="16384" width="11.25" style="687"/>
  </cols>
  <sheetData>
    <row r="1" spans="1:10" ht="27.6" customHeight="1">
      <c r="A1" s="1244" t="s">
        <v>1695</v>
      </c>
      <c r="B1" s="1244" t="s">
        <v>529</v>
      </c>
      <c r="C1" s="1244" t="s">
        <v>529</v>
      </c>
      <c r="D1" s="1244" t="s">
        <v>529</v>
      </c>
      <c r="E1" s="1244" t="s">
        <v>529</v>
      </c>
      <c r="F1" s="1244" t="s">
        <v>529</v>
      </c>
      <c r="G1" s="1244" t="s">
        <v>529</v>
      </c>
      <c r="H1" s="1244" t="s">
        <v>529</v>
      </c>
      <c r="I1" s="709"/>
      <c r="J1" s="709"/>
    </row>
    <row r="2" spans="1:10" ht="25.5">
      <c r="A2" s="1245" t="s">
        <v>1735</v>
      </c>
      <c r="B2" s="1245" t="s">
        <v>529</v>
      </c>
      <c r="C2" s="1245" t="s">
        <v>529</v>
      </c>
      <c r="D2" s="1245" t="s">
        <v>529</v>
      </c>
      <c r="E2" s="737" t="s">
        <v>1736</v>
      </c>
      <c r="F2" s="736" t="s">
        <v>7</v>
      </c>
      <c r="G2" s="732" t="s">
        <v>1737</v>
      </c>
      <c r="H2" s="737" t="s">
        <v>1980</v>
      </c>
    </row>
    <row r="3" spans="1:10">
      <c r="A3" s="1242" t="s">
        <v>1738</v>
      </c>
      <c r="B3" s="1242" t="s">
        <v>529</v>
      </c>
      <c r="C3" s="1242" t="s">
        <v>529</v>
      </c>
      <c r="D3" s="1242" t="s">
        <v>529</v>
      </c>
      <c r="E3" s="740">
        <v>1</v>
      </c>
      <c r="F3" s="741">
        <v>5.0509999999999999E-2</v>
      </c>
      <c r="G3" s="740">
        <v>1</v>
      </c>
      <c r="H3" s="742">
        <v>1</v>
      </c>
    </row>
    <row r="4" spans="1:10">
      <c r="A4" s="738" t="s">
        <v>529</v>
      </c>
      <c r="B4" s="1242" t="s">
        <v>1739</v>
      </c>
      <c r="C4" s="1242" t="s">
        <v>529</v>
      </c>
      <c r="D4" s="1242" t="s">
        <v>529</v>
      </c>
      <c r="E4" s="740">
        <v>0.9</v>
      </c>
      <c r="F4" s="741">
        <v>0.9</v>
      </c>
      <c r="G4" s="740">
        <v>0.9</v>
      </c>
      <c r="H4" s="742">
        <v>1</v>
      </c>
    </row>
    <row r="5" spans="1:10">
      <c r="A5" s="738" t="s">
        <v>529</v>
      </c>
      <c r="B5" s="1246" t="s">
        <v>1740</v>
      </c>
      <c r="C5" s="1246" t="s">
        <v>529</v>
      </c>
      <c r="D5" s="1246" t="s">
        <v>529</v>
      </c>
      <c r="E5" s="740">
        <v>0.1</v>
      </c>
      <c r="F5" s="741">
        <v>0.1</v>
      </c>
      <c r="G5" s="740">
        <v>0.1</v>
      </c>
      <c r="H5" s="742">
        <v>1</v>
      </c>
    </row>
    <row r="6" spans="1:10">
      <c r="A6" s="738" t="s">
        <v>529</v>
      </c>
      <c r="B6" s="1246" t="s">
        <v>1741</v>
      </c>
      <c r="C6" s="1246" t="s">
        <v>529</v>
      </c>
      <c r="D6" s="1246" t="s">
        <v>529</v>
      </c>
      <c r="E6" s="740">
        <v>0</v>
      </c>
      <c r="F6" s="741">
        <v>0</v>
      </c>
      <c r="G6" s="740">
        <v>0</v>
      </c>
      <c r="H6" s="743" t="s">
        <v>1742</v>
      </c>
    </row>
    <row r="7" spans="1:10">
      <c r="A7" s="1247" t="s">
        <v>1743</v>
      </c>
      <c r="B7" s="1247" t="s">
        <v>529</v>
      </c>
      <c r="C7" s="1247" t="s">
        <v>529</v>
      </c>
      <c r="D7" s="1247" t="s">
        <v>529</v>
      </c>
      <c r="E7" s="740">
        <v>9.9</v>
      </c>
      <c r="F7" s="741">
        <v>0.5</v>
      </c>
      <c r="G7" s="740">
        <v>6.6</v>
      </c>
      <c r="H7" s="741">
        <v>0.66666999999999998</v>
      </c>
    </row>
    <row r="8" spans="1:10">
      <c r="A8" s="738" t="s">
        <v>529</v>
      </c>
      <c r="B8" s="1242" t="s">
        <v>1744</v>
      </c>
      <c r="C8" s="1242" t="s">
        <v>529</v>
      </c>
      <c r="D8" s="1242" t="s">
        <v>529</v>
      </c>
      <c r="E8" s="740">
        <v>5</v>
      </c>
      <c r="F8" s="741">
        <v>0.50505</v>
      </c>
      <c r="G8" s="740">
        <v>3.5</v>
      </c>
      <c r="H8" s="741">
        <v>0.7</v>
      </c>
    </row>
    <row r="9" spans="1:10">
      <c r="A9" s="738" t="s">
        <v>529</v>
      </c>
      <c r="B9" s="738" t="s">
        <v>529</v>
      </c>
      <c r="C9" s="1242" t="s">
        <v>1745</v>
      </c>
      <c r="D9" s="1242" t="s">
        <v>529</v>
      </c>
      <c r="E9" s="740">
        <v>5</v>
      </c>
      <c r="F9" s="742">
        <v>1</v>
      </c>
      <c r="G9" s="740">
        <v>3.5</v>
      </c>
      <c r="H9" s="741">
        <v>0.7</v>
      </c>
    </row>
    <row r="10" spans="1:10">
      <c r="A10" s="738" t="s">
        <v>529</v>
      </c>
      <c r="B10" s="738" t="s">
        <v>529</v>
      </c>
      <c r="C10" s="1242" t="s">
        <v>1746</v>
      </c>
      <c r="D10" s="1242" t="s">
        <v>529</v>
      </c>
      <c r="E10" s="740">
        <v>0</v>
      </c>
      <c r="F10" s="741">
        <v>0</v>
      </c>
      <c r="G10" s="740">
        <v>0</v>
      </c>
      <c r="H10" s="743" t="s">
        <v>1742</v>
      </c>
    </row>
    <row r="11" spans="1:10">
      <c r="A11" s="738" t="s">
        <v>529</v>
      </c>
      <c r="B11" s="1242" t="s">
        <v>1747</v>
      </c>
      <c r="C11" s="1242" t="s">
        <v>529</v>
      </c>
      <c r="D11" s="1242" t="s">
        <v>529</v>
      </c>
      <c r="E11" s="740">
        <v>4.9000000000000004</v>
      </c>
      <c r="F11" s="741">
        <v>0.49495</v>
      </c>
      <c r="G11" s="740">
        <v>3.1</v>
      </c>
      <c r="H11" s="741">
        <v>0.63265000000000005</v>
      </c>
    </row>
    <row r="12" spans="1:10">
      <c r="A12" s="738" t="s">
        <v>529</v>
      </c>
      <c r="B12" s="738" t="s">
        <v>529</v>
      </c>
      <c r="C12" s="1242" t="s">
        <v>1745</v>
      </c>
      <c r="D12" s="1242" t="s">
        <v>529</v>
      </c>
      <c r="E12" s="740">
        <v>3</v>
      </c>
      <c r="F12" s="741">
        <v>0.61224000000000001</v>
      </c>
      <c r="G12" s="740">
        <v>2</v>
      </c>
      <c r="H12" s="741">
        <v>0.66666999999999998</v>
      </c>
    </row>
    <row r="13" spans="1:10">
      <c r="A13" s="738" t="s">
        <v>529</v>
      </c>
      <c r="B13" s="738" t="s">
        <v>529</v>
      </c>
      <c r="C13" s="1242" t="s">
        <v>1746</v>
      </c>
      <c r="D13" s="1242"/>
      <c r="E13" s="740">
        <v>1.9</v>
      </c>
      <c r="F13" s="741">
        <v>0.38775999999999999</v>
      </c>
      <c r="G13" s="740">
        <v>1.1000000000000001</v>
      </c>
      <c r="H13" s="741">
        <v>0.57894999999999996</v>
      </c>
    </row>
    <row r="14" spans="1:10">
      <c r="A14" s="738" t="s">
        <v>529</v>
      </c>
      <c r="B14" s="1242" t="s">
        <v>1748</v>
      </c>
      <c r="C14" s="1242" t="s">
        <v>529</v>
      </c>
      <c r="D14" s="1242" t="s">
        <v>529</v>
      </c>
      <c r="E14" s="740">
        <v>8</v>
      </c>
      <c r="F14" s="741">
        <v>0.80808000000000002</v>
      </c>
      <c r="G14" s="740">
        <v>5.5</v>
      </c>
      <c r="H14" s="741">
        <v>0.6875</v>
      </c>
    </row>
    <row r="15" spans="1:10">
      <c r="A15" s="738" t="s">
        <v>529</v>
      </c>
      <c r="B15" s="1242" t="s">
        <v>1749</v>
      </c>
      <c r="C15" s="1242" t="s">
        <v>529</v>
      </c>
      <c r="D15" s="1242" t="s">
        <v>529</v>
      </c>
      <c r="E15" s="740">
        <v>1.9</v>
      </c>
      <c r="F15" s="741">
        <v>0.19192000000000001</v>
      </c>
      <c r="G15" s="740">
        <v>1.1000000000000001</v>
      </c>
      <c r="H15" s="741">
        <v>0.57894999999999996</v>
      </c>
    </row>
    <row r="16" spans="1:10">
      <c r="A16" s="1242" t="s">
        <v>1750</v>
      </c>
      <c r="B16" s="1242" t="s">
        <v>529</v>
      </c>
      <c r="C16" s="1242" t="s">
        <v>529</v>
      </c>
      <c r="D16" s="1242" t="s">
        <v>529</v>
      </c>
      <c r="E16" s="740">
        <v>8.9</v>
      </c>
      <c r="F16" s="741">
        <v>0.44949</v>
      </c>
      <c r="G16" s="740">
        <v>7.9</v>
      </c>
      <c r="H16" s="741">
        <v>0.88763999999999998</v>
      </c>
    </row>
    <row r="17" spans="1:8">
      <c r="A17" s="739" t="s">
        <v>529</v>
      </c>
      <c r="B17" s="1242" t="s">
        <v>1745</v>
      </c>
      <c r="C17" s="1242" t="s">
        <v>529</v>
      </c>
      <c r="D17" s="1242" t="s">
        <v>529</v>
      </c>
      <c r="E17" s="740">
        <v>8.1999999999999993</v>
      </c>
      <c r="F17" s="741">
        <v>0.92135</v>
      </c>
      <c r="G17" s="740">
        <v>7.2</v>
      </c>
      <c r="H17" s="741">
        <v>0.87805</v>
      </c>
    </row>
    <row r="18" spans="1:8">
      <c r="A18" s="739" t="s">
        <v>529</v>
      </c>
      <c r="B18" s="1242" t="s">
        <v>1746</v>
      </c>
      <c r="C18" s="1242" t="s">
        <v>529</v>
      </c>
      <c r="D18" s="1242" t="s">
        <v>529</v>
      </c>
      <c r="E18" s="740">
        <v>0.7</v>
      </c>
      <c r="F18" s="741">
        <v>7.8649999999999998E-2</v>
      </c>
      <c r="G18" s="740">
        <v>0.7</v>
      </c>
      <c r="H18" s="741">
        <v>8.5370000000000001E-2</v>
      </c>
    </row>
    <row r="19" spans="1:8">
      <c r="A19" s="1242" t="s">
        <v>1751</v>
      </c>
      <c r="B19" s="1242" t="s">
        <v>529</v>
      </c>
      <c r="C19" s="1242" t="s">
        <v>529</v>
      </c>
      <c r="D19" s="1242" t="s">
        <v>529</v>
      </c>
      <c r="E19" s="740">
        <v>19.8</v>
      </c>
      <c r="F19" s="742">
        <v>1</v>
      </c>
      <c r="G19" s="740">
        <v>15.5</v>
      </c>
      <c r="H19" s="741">
        <v>0.78283000000000003</v>
      </c>
    </row>
    <row r="20" spans="1:8">
      <c r="C20" s="734"/>
      <c r="D20" s="735">
        <v>3292.1717199999998</v>
      </c>
      <c r="E20" s="733" t="s">
        <v>1752</v>
      </c>
      <c r="G20" s="733"/>
      <c r="H20" s="733"/>
    </row>
    <row r="21" spans="1:8">
      <c r="A21" s="1243" t="s">
        <v>1753</v>
      </c>
      <c r="B21" s="1243"/>
      <c r="C21" s="1243"/>
      <c r="D21" s="725" t="s">
        <v>529</v>
      </c>
      <c r="E21" s="726" t="s">
        <v>529</v>
      </c>
      <c r="F21" s="727" t="s">
        <v>529</v>
      </c>
      <c r="G21" s="726" t="s">
        <v>529</v>
      </c>
      <c r="H21" s="728" t="s">
        <v>529</v>
      </c>
    </row>
  </sheetData>
  <mergeCells count="20">
    <mergeCell ref="C12:D12"/>
    <mergeCell ref="A1:H1"/>
    <mergeCell ref="A2:D2"/>
    <mergeCell ref="A3:D3"/>
    <mergeCell ref="B4:D4"/>
    <mergeCell ref="B5:D5"/>
    <mergeCell ref="B6:D6"/>
    <mergeCell ref="A7:D7"/>
    <mergeCell ref="B8:D8"/>
    <mergeCell ref="C9:D9"/>
    <mergeCell ref="C10:D10"/>
    <mergeCell ref="B11:D11"/>
    <mergeCell ref="A19:D19"/>
    <mergeCell ref="A21:C21"/>
    <mergeCell ref="C13:D13"/>
    <mergeCell ref="B14:D14"/>
    <mergeCell ref="B15:D15"/>
    <mergeCell ref="A16:D16"/>
    <mergeCell ref="B17:D17"/>
    <mergeCell ref="B18:D18"/>
  </mergeCells>
  <pageMargins left="0.7" right="0.7" top="0.78740157499999996" bottom="0.78740157499999996"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sqref="A1:J1"/>
    </sheetView>
  </sheetViews>
  <sheetFormatPr baseColWidth="10" defaultColWidth="11.25" defaultRowHeight="15"/>
  <cols>
    <col min="1" max="16384" width="11.25" style="687"/>
  </cols>
  <sheetData>
    <row r="1" spans="1:10" ht="27.6" customHeight="1">
      <c r="A1" s="1244" t="s">
        <v>1981</v>
      </c>
      <c r="B1" s="1244" t="s">
        <v>529</v>
      </c>
      <c r="C1" s="1244" t="s">
        <v>529</v>
      </c>
      <c r="D1" s="1244" t="s">
        <v>529</v>
      </c>
      <c r="E1" s="1244" t="s">
        <v>529</v>
      </c>
      <c r="F1" s="1244" t="s">
        <v>529</v>
      </c>
      <c r="G1" s="709"/>
      <c r="H1" s="709"/>
      <c r="I1" s="709"/>
      <c r="J1" s="709"/>
    </row>
    <row r="2" spans="1:10" ht="25.5">
      <c r="A2" s="1245" t="s">
        <v>1735</v>
      </c>
      <c r="B2" s="1245" t="s">
        <v>529</v>
      </c>
      <c r="C2" s="1245" t="s">
        <v>529</v>
      </c>
      <c r="D2" s="737" t="s">
        <v>219</v>
      </c>
      <c r="E2" s="737" t="s">
        <v>1754</v>
      </c>
      <c r="F2" s="737" t="s">
        <v>1980</v>
      </c>
    </row>
    <row r="3" spans="1:10">
      <c r="A3" s="1242" t="s">
        <v>1755</v>
      </c>
      <c r="B3" s="1242" t="s">
        <v>529</v>
      </c>
      <c r="C3" s="1242" t="s">
        <v>529</v>
      </c>
      <c r="D3" s="791">
        <v>0</v>
      </c>
      <c r="E3" s="791">
        <v>0</v>
      </c>
      <c r="F3" s="770" t="s">
        <v>1742</v>
      </c>
    </row>
    <row r="4" spans="1:10">
      <c r="A4" s="1242" t="s">
        <v>1756</v>
      </c>
      <c r="B4" s="1242" t="s">
        <v>529</v>
      </c>
      <c r="C4" s="1242" t="s">
        <v>529</v>
      </c>
      <c r="D4" s="792">
        <v>598</v>
      </c>
      <c r="E4" s="793">
        <v>420</v>
      </c>
      <c r="F4" s="770">
        <v>0.70233999999999996</v>
      </c>
    </row>
    <row r="5" spans="1:10">
      <c r="C5" s="744">
        <v>3.20736</v>
      </c>
      <c r="D5" s="733" t="s">
        <v>1757</v>
      </c>
      <c r="E5" s="733"/>
      <c r="F5" s="733"/>
    </row>
    <row r="6" spans="1:10">
      <c r="A6" s="723" t="s">
        <v>1733</v>
      </c>
    </row>
  </sheetData>
  <mergeCells count="4">
    <mergeCell ref="A1:F1"/>
    <mergeCell ref="A2:C2"/>
    <mergeCell ref="A3:C3"/>
    <mergeCell ref="A4:C4"/>
  </mergeCells>
  <pageMargins left="0.7" right="0.7" top="0.78740157499999996" bottom="0.78740157499999996"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baseColWidth="10" defaultColWidth="11.25" defaultRowHeight="15"/>
  <cols>
    <col min="1" max="1" width="24" style="687" customWidth="1"/>
    <col min="2" max="16384" width="11.25" style="687"/>
  </cols>
  <sheetData>
    <row r="1" spans="1:10" ht="27.6" customHeight="1">
      <c r="A1" s="1244" t="s">
        <v>1697</v>
      </c>
      <c r="B1" s="1244">
        <v>0</v>
      </c>
      <c r="C1" s="1244">
        <v>0</v>
      </c>
      <c r="D1" s="1244">
        <v>0</v>
      </c>
      <c r="E1" s="1244">
        <v>0</v>
      </c>
      <c r="F1" s="1244">
        <v>0</v>
      </c>
      <c r="G1" s="1244">
        <v>0</v>
      </c>
      <c r="H1" s="709"/>
      <c r="I1" s="709"/>
      <c r="J1" s="709"/>
    </row>
    <row r="2" spans="1:10">
      <c r="A2" s="772" t="s">
        <v>1758</v>
      </c>
      <c r="B2" s="1248" t="s">
        <v>1759</v>
      </c>
      <c r="C2" s="1248">
        <v>0</v>
      </c>
      <c r="D2" s="1248" t="s">
        <v>1728</v>
      </c>
      <c r="E2" s="1248">
        <v>0</v>
      </c>
      <c r="F2" s="1248" t="s">
        <v>1760</v>
      </c>
      <c r="G2" s="1248">
        <v>0</v>
      </c>
    </row>
    <row r="3" spans="1:10">
      <c r="A3" s="773" t="s">
        <v>1761</v>
      </c>
      <c r="B3" s="774">
        <v>149</v>
      </c>
      <c r="C3" s="770">
        <v>8.0240000000000006E-2</v>
      </c>
      <c r="D3" s="774">
        <v>1255</v>
      </c>
      <c r="E3" s="770">
        <v>2.0060000000000001E-2</v>
      </c>
      <c r="F3" s="774">
        <v>2276</v>
      </c>
      <c r="G3" s="770">
        <v>0.10731</v>
      </c>
    </row>
    <row r="4" spans="1:10">
      <c r="A4" s="773" t="s">
        <v>1762</v>
      </c>
      <c r="B4" s="794">
        <v>323</v>
      </c>
      <c r="C4" s="770">
        <v>0.17394000000000001</v>
      </c>
      <c r="D4" s="794">
        <v>6171</v>
      </c>
      <c r="E4" s="770">
        <v>9.8629999999999995E-2</v>
      </c>
      <c r="F4" s="794">
        <v>3008</v>
      </c>
      <c r="G4" s="770">
        <v>0.14183000000000001</v>
      </c>
    </row>
    <row r="5" spans="1:10">
      <c r="A5" s="773" t="s">
        <v>1763</v>
      </c>
      <c r="B5" s="794">
        <v>439</v>
      </c>
      <c r="C5" s="770">
        <v>0.2364</v>
      </c>
      <c r="D5" s="794">
        <v>6587</v>
      </c>
      <c r="E5" s="770">
        <v>0.10528</v>
      </c>
      <c r="F5" s="794">
        <v>5081</v>
      </c>
      <c r="G5" s="770">
        <v>0.23957000000000001</v>
      </c>
    </row>
    <row r="6" spans="1:10">
      <c r="A6" s="773" t="s">
        <v>1764</v>
      </c>
      <c r="B6" s="794">
        <v>810</v>
      </c>
      <c r="C6" s="770">
        <v>0.43619000000000002</v>
      </c>
      <c r="D6" s="794">
        <v>35156</v>
      </c>
      <c r="E6" s="770">
        <v>0.56188000000000005</v>
      </c>
      <c r="F6" s="794">
        <v>9448</v>
      </c>
      <c r="G6" s="770">
        <v>0.44546999999999998</v>
      </c>
    </row>
    <row r="7" spans="1:10">
      <c r="A7" s="773" t="s">
        <v>1765</v>
      </c>
      <c r="B7" s="794">
        <v>114</v>
      </c>
      <c r="C7" s="770">
        <v>6.139E-2</v>
      </c>
      <c r="D7" s="794">
        <v>2012</v>
      </c>
      <c r="E7" s="770">
        <v>3.2160000000000001E-2</v>
      </c>
      <c r="F7" s="794">
        <v>1058</v>
      </c>
      <c r="G7" s="770">
        <v>4.9880000000000001E-2</v>
      </c>
    </row>
    <row r="8" spans="1:10">
      <c r="A8" s="773" t="s">
        <v>1766</v>
      </c>
      <c r="B8" s="794">
        <v>22</v>
      </c>
      <c r="C8" s="770">
        <v>1.1849999999999999E-2</v>
      </c>
      <c r="D8" s="794">
        <v>11388</v>
      </c>
      <c r="E8" s="770">
        <v>0.18201000000000001</v>
      </c>
      <c r="F8" s="794">
        <v>338</v>
      </c>
      <c r="G8" s="770">
        <v>1.5939999999999999E-2</v>
      </c>
    </row>
    <row r="9" spans="1:10">
      <c r="A9" s="773" t="s">
        <v>1767</v>
      </c>
      <c r="B9" s="776">
        <v>1857</v>
      </c>
      <c r="C9" s="777">
        <v>1</v>
      </c>
      <c r="D9" s="776">
        <v>62569</v>
      </c>
      <c r="E9" s="777">
        <v>1</v>
      </c>
      <c r="F9" s="776">
        <v>21209</v>
      </c>
      <c r="G9" s="777">
        <v>1</v>
      </c>
    </row>
    <row r="10" spans="1:10">
      <c r="A10" s="729" t="s">
        <v>529</v>
      </c>
      <c r="B10" s="731"/>
      <c r="C10" s="729" t="s">
        <v>529</v>
      </c>
      <c r="D10" s="745">
        <v>33.69359</v>
      </c>
      <c r="E10" s="746" t="s">
        <v>1768</v>
      </c>
      <c r="F10" s="745">
        <v>11.421110000000001</v>
      </c>
      <c r="G10" s="746" t="s">
        <v>1769</v>
      </c>
    </row>
    <row r="11" spans="1:10">
      <c r="A11" s="723" t="s">
        <v>1733</v>
      </c>
    </row>
  </sheetData>
  <mergeCells count="4">
    <mergeCell ref="A1:G1"/>
    <mergeCell ref="B2:C2"/>
    <mergeCell ref="D2:E2"/>
    <mergeCell ref="F2:G2"/>
  </mergeCells>
  <pageMargins left="0.7" right="0.7" top="0.78740157499999996" bottom="0.78740157499999996"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sqref="A1:J1"/>
    </sheetView>
  </sheetViews>
  <sheetFormatPr baseColWidth="10" defaultColWidth="11.25" defaultRowHeight="15"/>
  <cols>
    <col min="1" max="1" width="24.75" style="687" customWidth="1"/>
    <col min="2" max="16384" width="11.25" style="687"/>
  </cols>
  <sheetData>
    <row r="1" spans="1:10" ht="27.6" customHeight="1">
      <c r="A1" s="1244" t="s">
        <v>1982</v>
      </c>
      <c r="B1" s="1244"/>
      <c r="C1" s="1244"/>
      <c r="D1" s="1244"/>
      <c r="E1" s="1244"/>
      <c r="F1" s="1244"/>
      <c r="G1" s="1244"/>
      <c r="H1" s="709"/>
      <c r="I1" s="709"/>
      <c r="J1" s="709"/>
    </row>
    <row r="2" spans="1:10">
      <c r="A2" s="772" t="s">
        <v>1758</v>
      </c>
      <c r="B2" s="1248" t="s">
        <v>1770</v>
      </c>
      <c r="C2" s="1248">
        <v>0</v>
      </c>
      <c r="D2" s="1248" t="s">
        <v>1728</v>
      </c>
      <c r="E2" s="1248">
        <v>0</v>
      </c>
      <c r="F2" s="1248" t="s">
        <v>1760</v>
      </c>
      <c r="G2" s="1248">
        <v>0</v>
      </c>
    </row>
    <row r="3" spans="1:10">
      <c r="A3" s="773" t="s">
        <v>1761</v>
      </c>
      <c r="B3" s="774">
        <v>127</v>
      </c>
      <c r="C3" s="766">
        <v>0.53813999999999995</v>
      </c>
      <c r="D3" s="774">
        <v>388</v>
      </c>
      <c r="E3" s="766">
        <v>0.47782999999999998</v>
      </c>
      <c r="F3" s="774">
        <v>10777</v>
      </c>
      <c r="G3" s="766">
        <v>0.82964000000000004</v>
      </c>
    </row>
    <row r="4" spans="1:10">
      <c r="A4" s="773" t="s">
        <v>1762</v>
      </c>
      <c r="B4" s="794">
        <v>37</v>
      </c>
      <c r="C4" s="766">
        <v>0.15678</v>
      </c>
      <c r="D4" s="794">
        <v>279</v>
      </c>
      <c r="E4" s="766">
        <v>0.34360000000000002</v>
      </c>
      <c r="F4" s="794">
        <v>968</v>
      </c>
      <c r="G4" s="766">
        <v>7.4520000000000003E-2</v>
      </c>
    </row>
    <row r="5" spans="1:10">
      <c r="A5" s="773" t="s">
        <v>1763</v>
      </c>
      <c r="B5" s="794">
        <v>28</v>
      </c>
      <c r="C5" s="766">
        <v>0.11864</v>
      </c>
      <c r="D5" s="794">
        <v>57</v>
      </c>
      <c r="E5" s="766">
        <v>7.0199999999999999E-2</v>
      </c>
      <c r="F5" s="794">
        <v>515</v>
      </c>
      <c r="G5" s="766">
        <v>3.9649999999999998E-2</v>
      </c>
    </row>
    <row r="6" spans="1:10">
      <c r="A6" s="773" t="s">
        <v>1764</v>
      </c>
      <c r="B6" s="794">
        <v>32</v>
      </c>
      <c r="C6" s="766">
        <v>0.13558999999999999</v>
      </c>
      <c r="D6" s="794">
        <v>64</v>
      </c>
      <c r="E6" s="766">
        <v>7.8820000000000001E-2</v>
      </c>
      <c r="F6" s="794">
        <v>657</v>
      </c>
      <c r="G6" s="766">
        <v>5.058E-2</v>
      </c>
    </row>
    <row r="7" spans="1:10">
      <c r="A7" s="773" t="s">
        <v>1765</v>
      </c>
      <c r="B7" s="794">
        <v>8</v>
      </c>
      <c r="C7" s="766">
        <v>3.39E-2</v>
      </c>
      <c r="D7" s="794">
        <v>16</v>
      </c>
      <c r="E7" s="766">
        <v>1.9699999999999999E-2</v>
      </c>
      <c r="F7" s="794">
        <v>63</v>
      </c>
      <c r="G7" s="766">
        <v>4.8500000000000001E-3</v>
      </c>
    </row>
    <row r="8" spans="1:10">
      <c r="A8" s="773" t="s">
        <v>1766</v>
      </c>
      <c r="B8" s="794">
        <v>4</v>
      </c>
      <c r="C8" s="766">
        <v>1.695E-2</v>
      </c>
      <c r="D8" s="794">
        <v>8</v>
      </c>
      <c r="E8" s="766">
        <v>9.8499999999999994E-3</v>
      </c>
      <c r="F8" s="794">
        <v>10</v>
      </c>
      <c r="G8" s="766">
        <v>7.6999999999999996E-4</v>
      </c>
    </row>
    <row r="9" spans="1:10">
      <c r="A9" s="773" t="s">
        <v>1767</v>
      </c>
      <c r="B9" s="776">
        <v>236</v>
      </c>
      <c r="C9" s="795">
        <v>1</v>
      </c>
      <c r="D9" s="776">
        <v>812</v>
      </c>
      <c r="E9" s="777">
        <v>1</v>
      </c>
      <c r="F9" s="776">
        <v>12990</v>
      </c>
      <c r="G9" s="777">
        <v>1</v>
      </c>
    </row>
    <row r="10" spans="1:10" ht="13.9" customHeight="1">
      <c r="A10" s="1249" t="s">
        <v>1771</v>
      </c>
      <c r="B10" s="1249"/>
      <c r="C10" s="1249"/>
      <c r="D10" s="745">
        <v>3.44068</v>
      </c>
      <c r="E10" s="746" t="s">
        <v>1772</v>
      </c>
      <c r="F10" s="745">
        <v>55.042369999999998</v>
      </c>
      <c r="G10" s="746" t="s">
        <v>1773</v>
      </c>
    </row>
    <row r="11" spans="1:10">
      <c r="A11" s="1249"/>
      <c r="B11" s="1249"/>
      <c r="C11" s="1249"/>
    </row>
    <row r="12" spans="1:10">
      <c r="A12" s="723" t="s">
        <v>1733</v>
      </c>
      <c r="B12" s="747"/>
      <c r="C12" s="747"/>
    </row>
  </sheetData>
  <mergeCells count="5">
    <mergeCell ref="A1:G1"/>
    <mergeCell ref="B2:C2"/>
    <mergeCell ref="D2:E2"/>
    <mergeCell ref="F2:G2"/>
    <mergeCell ref="A10:C11"/>
  </mergeCells>
  <pageMargins left="0.7" right="0.7" top="0.78740157499999996" bottom="0.78740157499999996"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baseColWidth="10" defaultColWidth="11.25" defaultRowHeight="15"/>
  <cols>
    <col min="1" max="1" width="23.875" style="687" customWidth="1"/>
    <col min="2" max="16384" width="11.25" style="687"/>
  </cols>
  <sheetData>
    <row r="1" spans="1:10" ht="27.6" customHeight="1">
      <c r="A1" s="1244" t="s">
        <v>1699</v>
      </c>
      <c r="B1" s="1244">
        <v>0</v>
      </c>
      <c r="C1" s="1244">
        <v>0</v>
      </c>
      <c r="D1" s="1244">
        <v>0</v>
      </c>
      <c r="E1" s="1244">
        <v>0</v>
      </c>
      <c r="F1" s="1244">
        <v>0</v>
      </c>
      <c r="G1" s="1244">
        <v>0</v>
      </c>
      <c r="H1" s="709"/>
      <c r="I1" s="709"/>
      <c r="J1" s="709"/>
    </row>
    <row r="2" spans="1:10">
      <c r="A2" s="772" t="s">
        <v>1758</v>
      </c>
      <c r="B2" s="1248" t="s">
        <v>1770</v>
      </c>
      <c r="C2" s="1248">
        <v>0</v>
      </c>
      <c r="D2" s="1248" t="s">
        <v>1728</v>
      </c>
      <c r="E2" s="1248">
        <v>0</v>
      </c>
      <c r="F2" s="1248" t="s">
        <v>1760</v>
      </c>
      <c r="G2" s="1248">
        <v>0</v>
      </c>
    </row>
    <row r="3" spans="1:10">
      <c r="A3" s="773" t="s">
        <v>1761</v>
      </c>
      <c r="B3" s="774">
        <v>278</v>
      </c>
      <c r="C3" s="766">
        <v>0.12906000000000001</v>
      </c>
      <c r="D3" s="774">
        <v>1656</v>
      </c>
      <c r="E3" s="766">
        <v>2.5090000000000001E-2</v>
      </c>
      <c r="F3" s="774">
        <v>13077</v>
      </c>
      <c r="G3" s="766">
        <v>0.37494</v>
      </c>
    </row>
    <row r="4" spans="1:10">
      <c r="A4" s="773" t="s">
        <v>1762</v>
      </c>
      <c r="B4" s="794">
        <v>360</v>
      </c>
      <c r="C4" s="766">
        <v>0.16713</v>
      </c>
      <c r="D4" s="794">
        <v>6450</v>
      </c>
      <c r="E4" s="766">
        <v>9.7729999999999997E-2</v>
      </c>
      <c r="F4" s="794">
        <v>3976</v>
      </c>
      <c r="G4" s="766">
        <v>0.114</v>
      </c>
    </row>
    <row r="5" spans="1:10">
      <c r="A5" s="773" t="s">
        <v>1763</v>
      </c>
      <c r="B5" s="794">
        <v>471</v>
      </c>
      <c r="C5" s="766">
        <v>0.21865999999999999</v>
      </c>
      <c r="D5" s="794">
        <v>6667</v>
      </c>
      <c r="E5" s="766">
        <v>0.10102</v>
      </c>
      <c r="F5" s="794">
        <v>5652</v>
      </c>
      <c r="G5" s="766">
        <v>0.16205</v>
      </c>
    </row>
    <row r="6" spans="1:10">
      <c r="A6" s="773" t="s">
        <v>1764</v>
      </c>
      <c r="B6" s="794">
        <v>871</v>
      </c>
      <c r="C6" s="766">
        <v>0.40436</v>
      </c>
      <c r="D6" s="794">
        <v>36677</v>
      </c>
      <c r="E6" s="766">
        <v>0.55574000000000001</v>
      </c>
      <c r="F6" s="794">
        <v>10367</v>
      </c>
      <c r="G6" s="766">
        <v>0.29724</v>
      </c>
    </row>
    <row r="7" spans="1:10">
      <c r="A7" s="773" t="s">
        <v>1765</v>
      </c>
      <c r="B7" s="794">
        <v>148</v>
      </c>
      <c r="C7" s="766">
        <v>6.8709999999999993E-2</v>
      </c>
      <c r="D7" s="794">
        <v>3151</v>
      </c>
      <c r="E7" s="766">
        <v>4.7739999999999998E-2</v>
      </c>
      <c r="F7" s="794">
        <v>1458</v>
      </c>
      <c r="G7" s="766">
        <v>4.1799999999999997E-2</v>
      </c>
    </row>
    <row r="8" spans="1:10">
      <c r="A8" s="773" t="s">
        <v>1766</v>
      </c>
      <c r="B8" s="794">
        <v>26</v>
      </c>
      <c r="C8" s="766">
        <v>1.2070000000000001E-2</v>
      </c>
      <c r="D8" s="794">
        <v>11396</v>
      </c>
      <c r="E8" s="766">
        <v>0.17266999999999999</v>
      </c>
      <c r="F8" s="794">
        <v>348</v>
      </c>
      <c r="G8" s="766">
        <v>9.9799999999999993E-3</v>
      </c>
    </row>
    <row r="9" spans="1:10">
      <c r="A9" s="773" t="s">
        <v>1767</v>
      </c>
      <c r="B9" s="776">
        <v>2154</v>
      </c>
      <c r="C9" s="777">
        <v>1</v>
      </c>
      <c r="D9" s="776">
        <v>65997</v>
      </c>
      <c r="E9" s="777">
        <v>1</v>
      </c>
      <c r="F9" s="776">
        <v>34878</v>
      </c>
      <c r="G9" s="777">
        <v>1</v>
      </c>
    </row>
    <row r="10" spans="1:10">
      <c r="A10" s="729" t="s">
        <v>529</v>
      </c>
      <c r="B10" s="729" t="s">
        <v>529</v>
      </c>
      <c r="C10" s="729" t="s">
        <v>529</v>
      </c>
      <c r="D10" s="745">
        <v>30.639279999999999</v>
      </c>
      <c r="E10" s="746" t="s">
        <v>1772</v>
      </c>
      <c r="F10" s="745">
        <v>16.1922</v>
      </c>
      <c r="G10" s="746" t="s">
        <v>1773</v>
      </c>
    </row>
    <row r="11" spans="1:10">
      <c r="A11" s="723" t="s">
        <v>1733</v>
      </c>
    </row>
  </sheetData>
  <mergeCells count="4">
    <mergeCell ref="A1:G1"/>
    <mergeCell ref="B2:C2"/>
    <mergeCell ref="D2:E2"/>
    <mergeCell ref="F2:G2"/>
  </mergeCells>
  <pageMargins left="0.7" right="0.7" top="0.78740157499999996" bottom="0.78740157499999996"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J1"/>
    </sheetView>
  </sheetViews>
  <sheetFormatPr baseColWidth="10" defaultColWidth="11.25" defaultRowHeight="15"/>
  <cols>
    <col min="1" max="1" width="24.625" style="687" customWidth="1"/>
    <col min="2" max="2" width="12.625" style="687" customWidth="1"/>
    <col min="3" max="4" width="15.75" style="687" customWidth="1"/>
    <col min="5" max="16384" width="11.25" style="687"/>
  </cols>
  <sheetData>
    <row r="1" spans="1:10" ht="27.6" customHeight="1">
      <c r="A1" s="1244" t="s">
        <v>1700</v>
      </c>
      <c r="B1" s="1250"/>
      <c r="C1" s="1250"/>
      <c r="D1" s="1250"/>
      <c r="E1" s="709"/>
      <c r="F1" s="709"/>
      <c r="G1" s="709"/>
      <c r="H1" s="709"/>
      <c r="I1" s="709"/>
      <c r="J1" s="709"/>
    </row>
    <row r="2" spans="1:10">
      <c r="A2" s="772" t="s">
        <v>1758</v>
      </c>
      <c r="B2" s="796" t="s">
        <v>1759</v>
      </c>
      <c r="C2" s="796" t="s">
        <v>1728</v>
      </c>
      <c r="D2" s="796" t="s">
        <v>1760</v>
      </c>
    </row>
    <row r="3" spans="1:10">
      <c r="A3" s="773" t="s">
        <v>1761</v>
      </c>
      <c r="B3" s="766">
        <v>6.3380000000000006E-2</v>
      </c>
      <c r="C3" s="766">
        <v>-9.3799999999999994E-3</v>
      </c>
      <c r="D3" s="766">
        <v>0.24526000000000001</v>
      </c>
    </row>
    <row r="4" spans="1:10">
      <c r="A4" s="773" t="s">
        <v>1762</v>
      </c>
      <c r="B4" s="766">
        <v>3.526E-2</v>
      </c>
      <c r="C4" s="766">
        <v>-9.7000000000000005E-4</v>
      </c>
      <c r="D4" s="766">
        <v>4.1910000000000003E-2</v>
      </c>
    </row>
    <row r="5" spans="1:10">
      <c r="A5" s="773" t="s">
        <v>1763</v>
      </c>
      <c r="B5" s="766">
        <v>5.7279999999999998E-2</v>
      </c>
      <c r="C5" s="766">
        <v>6.5439999999999998E-2</v>
      </c>
      <c r="D5" s="766">
        <v>5.9389999999999998E-2</v>
      </c>
    </row>
    <row r="6" spans="1:10">
      <c r="A6" s="773" t="s">
        <v>1764</v>
      </c>
      <c r="B6" s="797">
        <v>-8.2699999999999996E-3</v>
      </c>
      <c r="C6" s="797">
        <v>1.992E-2</v>
      </c>
      <c r="D6" s="797">
        <v>4.6339999999999999E-2</v>
      </c>
    </row>
    <row r="7" spans="1:10">
      <c r="A7" s="773" t="s">
        <v>1765</v>
      </c>
      <c r="B7" s="797">
        <v>-0.15151999999999999</v>
      </c>
      <c r="C7" s="797">
        <v>-0.13492999999999999</v>
      </c>
      <c r="D7" s="797">
        <v>-0.13461999999999999</v>
      </c>
    </row>
    <row r="8" spans="1:10">
      <c r="A8" s="773" t="s">
        <v>1766</v>
      </c>
      <c r="B8" s="797">
        <v>0.375</v>
      </c>
      <c r="C8" s="797">
        <v>4.5440000000000001E-2</v>
      </c>
      <c r="D8" s="797">
        <v>0.15753</v>
      </c>
    </row>
    <row r="9" spans="1:10">
      <c r="A9" s="773" t="s">
        <v>1767</v>
      </c>
      <c r="B9" s="795">
        <v>9.4699999999999993E-3</v>
      </c>
      <c r="C9" s="795">
        <v>1.7309999999999999E-2</v>
      </c>
      <c r="D9" s="795">
        <v>5.398E-2</v>
      </c>
    </row>
    <row r="10" spans="1:10">
      <c r="A10" s="723" t="s">
        <v>1733</v>
      </c>
      <c r="B10" s="689"/>
      <c r="C10" s="689"/>
      <c r="D10" s="689"/>
    </row>
  </sheetData>
  <mergeCells count="1">
    <mergeCell ref="A1:D1"/>
  </mergeCells>
  <pageMargins left="0.7" right="0.7" top="0.78740157499999996" bottom="0.78740157499999996"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J1"/>
    </sheetView>
  </sheetViews>
  <sheetFormatPr baseColWidth="10" defaultColWidth="11.25" defaultRowHeight="15"/>
  <cols>
    <col min="1" max="1" width="27" style="687" customWidth="1"/>
    <col min="2" max="4" width="15.75" style="687" customWidth="1"/>
    <col min="5" max="16384" width="11.25" style="687"/>
  </cols>
  <sheetData>
    <row r="1" spans="1:10" ht="27.6" customHeight="1">
      <c r="A1" s="1244" t="s">
        <v>1701</v>
      </c>
      <c r="B1" s="1244">
        <v>0</v>
      </c>
      <c r="C1" s="1244">
        <v>0</v>
      </c>
      <c r="D1" s="1244">
        <v>0</v>
      </c>
      <c r="E1" s="709"/>
      <c r="F1" s="709"/>
      <c r="G1" s="709"/>
      <c r="H1" s="709"/>
      <c r="I1" s="709"/>
      <c r="J1" s="709"/>
    </row>
    <row r="2" spans="1:10">
      <c r="A2" s="772" t="s">
        <v>1758</v>
      </c>
      <c r="B2" s="796" t="s">
        <v>1759</v>
      </c>
      <c r="C2" s="796" t="s">
        <v>1728</v>
      </c>
      <c r="D2" s="796" t="s">
        <v>1760</v>
      </c>
    </row>
    <row r="3" spans="1:10">
      <c r="A3" s="773" t="s">
        <v>1761</v>
      </c>
      <c r="B3" s="766">
        <v>5.6739999999999999E-2</v>
      </c>
      <c r="C3" s="766">
        <v>0.13986999999999999</v>
      </c>
      <c r="D3" s="766">
        <v>0.23294000000000001</v>
      </c>
    </row>
    <row r="4" spans="1:10">
      <c r="A4" s="773" t="s">
        <v>1762</v>
      </c>
      <c r="B4" s="766">
        <v>3.526E-2</v>
      </c>
      <c r="C4" s="766">
        <v>-9.7000000000000005E-4</v>
      </c>
      <c r="D4" s="766">
        <v>4.1910000000000003E-2</v>
      </c>
    </row>
    <row r="5" spans="1:10">
      <c r="A5" s="773" t="s">
        <v>1763</v>
      </c>
      <c r="B5" s="766">
        <v>7.0730000000000001E-2</v>
      </c>
      <c r="C5" s="766">
        <v>7.4550000000000005E-2</v>
      </c>
      <c r="D5" s="766">
        <v>6.6089999999999996E-2</v>
      </c>
    </row>
    <row r="6" spans="1:10">
      <c r="A6" s="773" t="s">
        <v>1764</v>
      </c>
      <c r="B6" s="797">
        <v>-3.3410000000000002E-2</v>
      </c>
      <c r="C6" s="797">
        <v>-5.8500000000000002E-3</v>
      </c>
      <c r="D6" s="797">
        <v>2.8299999999999999E-2</v>
      </c>
    </row>
    <row r="7" spans="1:10">
      <c r="A7" s="773" t="s">
        <v>1765</v>
      </c>
      <c r="B7" s="797">
        <v>-7.3169999999999999E-2</v>
      </c>
      <c r="C7" s="797">
        <v>-5.849E-2</v>
      </c>
      <c r="D7" s="797">
        <v>-8.319E-2</v>
      </c>
    </row>
    <row r="8" spans="1:10">
      <c r="A8" s="773" t="s">
        <v>1766</v>
      </c>
      <c r="B8" s="797">
        <v>0.46666999999999997</v>
      </c>
      <c r="C8" s="797">
        <v>0.18712000000000001</v>
      </c>
      <c r="D8" s="797">
        <v>0.22022</v>
      </c>
    </row>
    <row r="9" spans="1:10">
      <c r="A9" s="773" t="s">
        <v>1767</v>
      </c>
      <c r="B9" s="795">
        <v>9.7900000000000001E-3</v>
      </c>
      <c r="C9" s="795">
        <v>3.4180000000000002E-2</v>
      </c>
      <c r="D9" s="795">
        <v>5.423E-2</v>
      </c>
    </row>
    <row r="10" spans="1:10">
      <c r="A10" s="723" t="s">
        <v>1733</v>
      </c>
      <c r="B10" s="729" t="s">
        <v>529</v>
      </c>
      <c r="C10" s="730" t="s">
        <v>529</v>
      </c>
      <c r="D10" s="730" t="s">
        <v>529</v>
      </c>
    </row>
  </sheetData>
  <mergeCells count="1">
    <mergeCell ref="A1:D1"/>
  </mergeCells>
  <pageMargins left="0.7" right="0.7" top="0.78740157499999996" bottom="0.78740157499999996"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baseColWidth="10" defaultColWidth="11.25" defaultRowHeight="15"/>
  <cols>
    <col min="1" max="1" width="25.125" style="687" customWidth="1"/>
    <col min="2" max="4" width="15.75" style="687" customWidth="1"/>
    <col min="5" max="16384" width="11.25" style="687"/>
  </cols>
  <sheetData>
    <row r="1" spans="1:10" ht="27.6" customHeight="1">
      <c r="A1" s="1244" t="s">
        <v>1985</v>
      </c>
      <c r="B1" s="1244"/>
      <c r="C1" s="1244"/>
      <c r="D1" s="1244"/>
      <c r="E1" s="709"/>
      <c r="F1" s="709"/>
      <c r="G1" s="709"/>
      <c r="H1" s="709"/>
      <c r="I1" s="709"/>
      <c r="J1" s="709"/>
    </row>
    <row r="2" spans="1:10">
      <c r="A2" s="772" t="s">
        <v>1758</v>
      </c>
      <c r="B2" s="796" t="s">
        <v>1770</v>
      </c>
      <c r="C2" s="796" t="s">
        <v>1728</v>
      </c>
      <c r="D2" s="796" t="s">
        <v>1760</v>
      </c>
    </row>
    <row r="3" spans="1:10">
      <c r="A3" s="773" t="s">
        <v>1761</v>
      </c>
      <c r="B3" s="766">
        <v>-5.926E-2</v>
      </c>
      <c r="C3" s="766">
        <v>-0.14349000000000001</v>
      </c>
      <c r="D3" s="766">
        <v>0.61623000000000006</v>
      </c>
    </row>
    <row r="4" spans="1:10">
      <c r="A4" s="773" t="s">
        <v>1762</v>
      </c>
      <c r="B4" s="766">
        <v>0.60870000000000002</v>
      </c>
      <c r="C4" s="766">
        <v>1.68269</v>
      </c>
      <c r="D4" s="766">
        <v>6.1400000000000003E-2</v>
      </c>
    </row>
    <row r="5" spans="1:10">
      <c r="A5" s="773" t="s">
        <v>1763</v>
      </c>
      <c r="B5" s="766">
        <v>-0.48148000000000002</v>
      </c>
      <c r="C5" s="766">
        <v>-0.47221999999999997</v>
      </c>
      <c r="D5" s="766">
        <v>-0.61509999999999998</v>
      </c>
    </row>
    <row r="6" spans="1:10">
      <c r="A6" s="773" t="s">
        <v>1764</v>
      </c>
      <c r="B6" s="797">
        <v>0.6</v>
      </c>
      <c r="C6" s="797">
        <v>0.6</v>
      </c>
      <c r="D6" s="797">
        <v>0.84033999999999998</v>
      </c>
    </row>
    <row r="7" spans="1:10">
      <c r="A7" s="773" t="s">
        <v>1765</v>
      </c>
      <c r="B7" s="797">
        <v>-0.2</v>
      </c>
      <c r="C7" s="797">
        <v>-0.2</v>
      </c>
      <c r="D7" s="797">
        <v>-0.47059000000000001</v>
      </c>
    </row>
    <row r="8" spans="1:10">
      <c r="A8" s="773" t="s">
        <v>1766</v>
      </c>
      <c r="B8" s="797">
        <v>-0.42857000000000001</v>
      </c>
      <c r="C8" s="797">
        <v>-0.42857000000000001</v>
      </c>
      <c r="D8" s="797">
        <v>-0.99414999999999998</v>
      </c>
    </row>
    <row r="9" spans="1:10">
      <c r="A9" s="773" t="s">
        <v>1767</v>
      </c>
      <c r="B9" s="795">
        <v>-5.2209999999999999E-2</v>
      </c>
      <c r="C9" s="795">
        <v>9.8780000000000007E-2</v>
      </c>
      <c r="D9" s="795">
        <v>0.17005999999999999</v>
      </c>
    </row>
    <row r="10" spans="1:10">
      <c r="A10" s="1251" t="s">
        <v>1771</v>
      </c>
      <c r="B10" s="1251"/>
      <c r="C10" s="1251"/>
      <c r="D10" s="1251"/>
    </row>
    <row r="11" spans="1:10">
      <c r="A11" s="723" t="s">
        <v>1733</v>
      </c>
    </row>
  </sheetData>
  <mergeCells count="2">
    <mergeCell ref="A1:D1"/>
    <mergeCell ref="A10:D10"/>
  </mergeCells>
  <pageMargins left="0.7" right="0.7" top="0.78740157499999996" bottom="0.78740157499999996"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J1"/>
    </sheetView>
  </sheetViews>
  <sheetFormatPr baseColWidth="10" defaultColWidth="11.25" defaultRowHeight="15"/>
  <cols>
    <col min="1" max="1" width="24.375" style="687" bestFit="1" customWidth="1"/>
    <col min="2" max="4" width="15.75" style="687" customWidth="1"/>
    <col min="5" max="16384" width="11.25" style="687"/>
  </cols>
  <sheetData>
    <row r="1" spans="1:10" ht="27.6" customHeight="1">
      <c r="A1" s="1244" t="s">
        <v>1703</v>
      </c>
      <c r="B1" s="1244">
        <v>0</v>
      </c>
      <c r="C1" s="1244">
        <v>0</v>
      </c>
      <c r="D1" s="1244">
        <v>0</v>
      </c>
      <c r="E1" s="709"/>
      <c r="F1" s="709"/>
      <c r="G1" s="709"/>
      <c r="H1" s="709"/>
      <c r="I1" s="709"/>
      <c r="J1" s="709"/>
    </row>
    <row r="2" spans="1:10">
      <c r="A2" s="772" t="s">
        <v>1758</v>
      </c>
      <c r="B2" s="796" t="s">
        <v>1770</v>
      </c>
      <c r="C2" s="796" t="s">
        <v>1728</v>
      </c>
      <c r="D2" s="796" t="s">
        <v>1760</v>
      </c>
    </row>
    <row r="3" spans="1:10">
      <c r="A3" s="773" t="s">
        <v>1761</v>
      </c>
      <c r="B3" s="766">
        <v>3.6099999999999999E-3</v>
      </c>
      <c r="C3" s="766">
        <v>-4.4429999999999997E-2</v>
      </c>
      <c r="D3" s="766">
        <v>0.53576000000000001</v>
      </c>
    </row>
    <row r="4" spans="1:10">
      <c r="A4" s="773" t="s">
        <v>1762</v>
      </c>
      <c r="B4" s="766">
        <v>7.4630000000000002E-2</v>
      </c>
      <c r="C4" s="766">
        <v>2.691E-2</v>
      </c>
      <c r="D4" s="766">
        <v>4.6589999999999999E-2</v>
      </c>
    </row>
    <row r="5" spans="1:10">
      <c r="A5" s="773" t="s">
        <v>1763</v>
      </c>
      <c r="B5" s="766">
        <v>-4.2300000000000003E-3</v>
      </c>
      <c r="C5" s="766">
        <v>5.6239999999999998E-2</v>
      </c>
      <c r="D5" s="766">
        <v>-8.6470000000000005E-2</v>
      </c>
    </row>
    <row r="6" spans="1:10">
      <c r="A6" s="773" t="s">
        <v>1764</v>
      </c>
      <c r="B6" s="797">
        <v>5.77E-3</v>
      </c>
      <c r="C6" s="797">
        <v>2.0559999999999998E-2</v>
      </c>
      <c r="D6" s="797">
        <v>7.5749999999999998E-2</v>
      </c>
    </row>
    <row r="7" spans="1:10">
      <c r="A7" s="773" t="s">
        <v>1765</v>
      </c>
      <c r="B7" s="797">
        <v>-0.15429000000000001</v>
      </c>
      <c r="C7" s="797">
        <v>-0.13528999999999999</v>
      </c>
      <c r="D7" s="797">
        <v>-0.15770999999999999</v>
      </c>
    </row>
    <row r="8" spans="1:10">
      <c r="A8" s="773" t="s">
        <v>1766</v>
      </c>
      <c r="B8" s="797">
        <v>0.13042999999999999</v>
      </c>
      <c r="C8" s="797">
        <v>4.4830000000000002E-2</v>
      </c>
      <c r="D8" s="797">
        <v>-0.82599999999999996</v>
      </c>
    </row>
    <row r="9" spans="1:10">
      <c r="A9" s="773" t="s">
        <v>1767</v>
      </c>
      <c r="B9" s="795">
        <v>2.33E-3</v>
      </c>
      <c r="C9" s="795">
        <v>1.8239999999999999E-2</v>
      </c>
      <c r="D9" s="795">
        <v>9.4420000000000004E-2</v>
      </c>
    </row>
    <row r="10" spans="1:10">
      <c r="A10" s="723" t="s">
        <v>1733</v>
      </c>
    </row>
  </sheetData>
  <mergeCells count="1">
    <mergeCell ref="A1:D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128</vt:i4>
      </vt:variant>
      <vt:variant>
        <vt:lpstr>Benannte Bereiche</vt:lpstr>
      </vt:variant>
      <vt:variant>
        <vt:i4>16</vt:i4>
      </vt:variant>
    </vt:vector>
  </HeadingPairs>
  <TitlesOfParts>
    <vt:vector size="144" baseType="lpstr">
      <vt:lpstr>Tabellenverzeichnis</vt:lpstr>
      <vt:lpstr>Tab A1-3A</vt:lpstr>
      <vt:lpstr>Tab A1-4A</vt:lpstr>
      <vt:lpstr>Tab A1-5A</vt:lpstr>
      <vt:lpstr>Tab A1-6A</vt:lpstr>
      <vt:lpstr>Tab A1-7A</vt:lpstr>
      <vt:lpstr>Tab A1-8A</vt:lpstr>
      <vt:lpstr>Tab A1-9A</vt:lpstr>
      <vt:lpstr>Tab A1-10A</vt:lpstr>
      <vt:lpstr>Tab A1-11A</vt:lpstr>
      <vt:lpstr>Tab A1-12A</vt:lpstr>
      <vt:lpstr>Tab A1-13A</vt:lpstr>
      <vt:lpstr>Tab A1-14A</vt:lpstr>
      <vt:lpstr>Tab A2-1A</vt:lpstr>
      <vt:lpstr>Tab A2-2A</vt:lpstr>
      <vt:lpstr>Tab A2-3A</vt:lpstr>
      <vt:lpstr>Tab A2-4A</vt:lpstr>
      <vt:lpstr>Tab A2-5A</vt:lpstr>
      <vt:lpstr>Tab A2-6A</vt:lpstr>
      <vt:lpstr>Tab A2-7A</vt:lpstr>
      <vt:lpstr>Tab A2-8A</vt:lpstr>
      <vt:lpstr>Tab A2-9A</vt:lpstr>
      <vt:lpstr>Tab A2-10A</vt:lpstr>
      <vt:lpstr>Tab A2-11A</vt:lpstr>
      <vt:lpstr>Tab A4-2A</vt:lpstr>
      <vt:lpstr>Tab A4-3A</vt:lpstr>
      <vt:lpstr>Tab A4-4A</vt:lpstr>
      <vt:lpstr>Tab. B1-1A</vt:lpstr>
      <vt:lpstr>Tab. B1-2A</vt:lpstr>
      <vt:lpstr>Tab. B1-3A</vt:lpstr>
      <vt:lpstr>Tab. B1-4A</vt:lpstr>
      <vt:lpstr>Tab. B1-5A</vt:lpstr>
      <vt:lpstr>Tab. B1-6A</vt:lpstr>
      <vt:lpstr>Tab. B1-7A</vt:lpstr>
      <vt:lpstr>Tab. B1-8A</vt:lpstr>
      <vt:lpstr>Tab. B1-9A</vt:lpstr>
      <vt:lpstr>Tab. B1-10A</vt:lpstr>
      <vt:lpstr>Tab. B1-11A</vt:lpstr>
      <vt:lpstr>Tab. B1-12A</vt:lpstr>
      <vt:lpstr>Tab. B2-7A</vt:lpstr>
      <vt:lpstr>Tab. B2-8A</vt:lpstr>
      <vt:lpstr>Tab. B2-9A</vt:lpstr>
      <vt:lpstr>Tab. B2-10A</vt:lpstr>
      <vt:lpstr>Tab. B2-11A</vt:lpstr>
      <vt:lpstr>Tab C1-4A</vt:lpstr>
      <vt:lpstr>Tab C1-5A</vt:lpstr>
      <vt:lpstr>Tab C1-6A</vt:lpstr>
      <vt:lpstr>Tab C1-7A</vt:lpstr>
      <vt:lpstr>Tab. C2-2A</vt:lpstr>
      <vt:lpstr>Tab. C2-3A</vt:lpstr>
      <vt:lpstr>Tab. C2-4A</vt:lpstr>
      <vt:lpstr>Tab. C2-5A</vt:lpstr>
      <vt:lpstr>Tab. C3-1A</vt:lpstr>
      <vt:lpstr>Tab. C3-2A</vt:lpstr>
      <vt:lpstr>Tab. C4-8A</vt:lpstr>
      <vt:lpstr>Tab. C4-9A</vt:lpstr>
      <vt:lpstr>Tab. C4-10A</vt:lpstr>
      <vt:lpstr>Tab. C4-11A</vt:lpstr>
      <vt:lpstr>Tab. C4-12A</vt:lpstr>
      <vt:lpstr>Tab C5-3A</vt:lpstr>
      <vt:lpstr>Tab. D1-5A</vt:lpstr>
      <vt:lpstr>Tab. D1-6A</vt:lpstr>
      <vt:lpstr>Tab. D1-7A</vt:lpstr>
      <vt:lpstr>Tab. D1-8A</vt:lpstr>
      <vt:lpstr>Tab. D1-9A</vt:lpstr>
      <vt:lpstr>Tab. D1-10A</vt:lpstr>
      <vt:lpstr>Tab. D2-1A</vt:lpstr>
      <vt:lpstr>Tab. D2-2A</vt:lpstr>
      <vt:lpstr>Tab. D2-3A</vt:lpstr>
      <vt:lpstr>Tab. D2-4A</vt:lpstr>
      <vt:lpstr>Tab. D2-5A</vt:lpstr>
      <vt:lpstr>Tab. D2-6A</vt:lpstr>
      <vt:lpstr>Tab. D2-7A</vt:lpstr>
      <vt:lpstr>Tab. D2-8A</vt:lpstr>
      <vt:lpstr>Tab. D2-9A</vt:lpstr>
      <vt:lpstr>Tab. D2-10A</vt:lpstr>
      <vt:lpstr>Tab. D3-1A </vt:lpstr>
      <vt:lpstr>Tab. D3-2A</vt:lpstr>
      <vt:lpstr>Tab. D3-3A</vt:lpstr>
      <vt:lpstr>Tab. D3-4A</vt:lpstr>
      <vt:lpstr>Tab. D3-5A</vt:lpstr>
      <vt:lpstr>Tab. D3-6A</vt:lpstr>
      <vt:lpstr>Tab.D3-7A</vt:lpstr>
      <vt:lpstr>Tab. D3-8A</vt:lpstr>
      <vt:lpstr>Tab. D3-9A</vt:lpstr>
      <vt:lpstr>Tab. D3-10A</vt:lpstr>
      <vt:lpstr>Tab. D3-11A</vt:lpstr>
      <vt:lpstr>Tab E2-1A</vt:lpstr>
      <vt:lpstr>Tab E3-1A</vt:lpstr>
      <vt:lpstr>Tab. F1-3A</vt:lpstr>
      <vt:lpstr>Tab. F1-4A</vt:lpstr>
      <vt:lpstr>Tab. F1-5A</vt:lpstr>
      <vt:lpstr>Tab. F1-6A</vt:lpstr>
      <vt:lpstr>Tab. F1-7A</vt:lpstr>
      <vt:lpstr>Tab. F1-8A</vt:lpstr>
      <vt:lpstr>Tab. F1-9A</vt:lpstr>
      <vt:lpstr>Tab. F1-10A</vt:lpstr>
      <vt:lpstr>Tab. F1-11A</vt:lpstr>
      <vt:lpstr>Tab. F1-12A</vt:lpstr>
      <vt:lpstr>Tab. F1-13A</vt:lpstr>
      <vt:lpstr>Tab. F1-14A</vt:lpstr>
      <vt:lpstr>Tab. F1-15A</vt:lpstr>
      <vt:lpstr>Tab. F1-16A</vt:lpstr>
      <vt:lpstr>Tab. F1-17A</vt:lpstr>
      <vt:lpstr>Tab. F1-18A</vt:lpstr>
      <vt:lpstr>Tab. F1-19A</vt:lpstr>
      <vt:lpstr>Tab. F1-20A</vt:lpstr>
      <vt:lpstr>Tab. F1-21A</vt:lpstr>
      <vt:lpstr>Tab. F1-22A</vt:lpstr>
      <vt:lpstr>Tab. F1-23A</vt:lpstr>
      <vt:lpstr>Tab F2-3A</vt:lpstr>
      <vt:lpstr>Tab F2-4A</vt:lpstr>
      <vt:lpstr>Tab F2-5A</vt:lpstr>
      <vt:lpstr>Tab. F2-6A</vt:lpstr>
      <vt:lpstr>Tab. F2-7A</vt:lpstr>
      <vt:lpstr>Tab. F2-8A</vt:lpstr>
      <vt:lpstr>Tab. F2-9A</vt:lpstr>
      <vt:lpstr>Tab. F2-10A</vt:lpstr>
      <vt:lpstr>Tab. F2-11A</vt:lpstr>
      <vt:lpstr>Tab. F2-12A</vt:lpstr>
      <vt:lpstr>Tab F2-13A</vt:lpstr>
      <vt:lpstr>Tab F2-14A</vt:lpstr>
      <vt:lpstr>Tab F2-15A</vt:lpstr>
      <vt:lpstr>Tab F2-16A</vt:lpstr>
      <vt:lpstr>Tab F2-17A</vt:lpstr>
      <vt:lpstr>Tab G1-1A</vt:lpstr>
      <vt:lpstr>Tab G1-2A</vt:lpstr>
      <vt:lpstr>Tab G1-3A</vt:lpstr>
      <vt:lpstr>'Tab A1-8A'!_ftn1</vt:lpstr>
      <vt:lpstr>'Tab A1-8A'!_ftnref1</vt:lpstr>
      <vt:lpstr>'Tab. B1-1A'!_Ref289329093</vt:lpstr>
      <vt:lpstr>'Tab. B1-1A'!_Ref289329110</vt:lpstr>
      <vt:lpstr>'Tab. B1-3A'!_Ref289335362</vt:lpstr>
      <vt:lpstr>'Tab. B1-3A'!_Ref289335376</vt:lpstr>
      <vt:lpstr>'Tab. B1-5A'!_Ref289335851</vt:lpstr>
      <vt:lpstr>'Tab. B1-6A'!_Ref289337671</vt:lpstr>
      <vt:lpstr>'Tab. B1-6A'!_Ref289337812</vt:lpstr>
      <vt:lpstr>'Tab. B1-8A'!_Ref289361603</vt:lpstr>
      <vt:lpstr>'Tab. B1-8A'!_Ref289361773</vt:lpstr>
      <vt:lpstr>'Tab. B1-10A'!_Ref289363944</vt:lpstr>
      <vt:lpstr>'Tab. B1-12A'!_Ref289410005</vt:lpstr>
      <vt:lpstr>'Tab. F1-13A'!Drucktitel</vt:lpstr>
      <vt:lpstr>Tabellenverzeichnis!OLE_LINK1</vt:lpstr>
      <vt:lpstr>Tab._B1_1A__Kinder_unter_3_Jahre_in_öffentlich_geförderter_Kindertagespflege_und_in_Kindertageseinrichtungen_im_Freiburg_i.Br._2006_2012_sowie_Plätze_für_unter_3_Jährige_Ende_2002__Anzahl__in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 Döbert</dc:creator>
  <cp:lastModifiedBy>Doebert, Hans</cp:lastModifiedBy>
  <dcterms:created xsi:type="dcterms:W3CDTF">2013-11-19T08:17:56Z</dcterms:created>
  <dcterms:modified xsi:type="dcterms:W3CDTF">2013-11-28T12:49:12Z</dcterms:modified>
</cp:coreProperties>
</file>